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65266" windowWidth="5700" windowHeight="6600" tabRatio="864" firstSheet="1" activeTab="2"/>
  </bookViews>
  <sheets>
    <sheet name="Consol PL" sheetId="1" r:id="rId1"/>
    <sheet name="BS" sheetId="2" r:id="rId2"/>
    <sheet name="NOTE 1" sheetId="3" r:id="rId3"/>
  </sheets>
  <definedNames>
    <definedName name="_xlnm.Print_Area" localSheetId="1">'BS'!$A$1:$K$64</definedName>
    <definedName name="_xlnm.Print_Area" localSheetId="0">'Consol PL'!$A$1:$T$55</definedName>
    <definedName name="_xlnm.Print_Area" localSheetId="2">'NOTE 1'!$A$5:$P$150</definedName>
    <definedName name="_xlnm.Print_Titles" localSheetId="2">'NOTE 1'!$9:$9</definedName>
    <definedName name="TABLE" localSheetId="2">'NOTE 1'!#REF!</definedName>
  </definedNames>
  <calcPr fullCalcOnLoad="1"/>
</workbook>
</file>

<file path=xl/sharedStrings.xml><?xml version="1.0" encoding="utf-8"?>
<sst xmlns="http://schemas.openxmlformats.org/spreadsheetml/2006/main" count="276" uniqueCount="227">
  <si>
    <t>BOUSTEAD HOLDINGS BERHAD (3871-H)</t>
  </si>
  <si>
    <t>6 Months</t>
  </si>
  <si>
    <t/>
  </si>
  <si>
    <t>Ended</t>
  </si>
  <si>
    <t>RM'000</t>
  </si>
  <si>
    <t>Profit before taxation</t>
  </si>
  <si>
    <t>Plantations</t>
  </si>
  <si>
    <t>Taxation</t>
  </si>
  <si>
    <t>Minority Interests</t>
  </si>
  <si>
    <t>1997</t>
  </si>
  <si>
    <t>a)</t>
  </si>
  <si>
    <t>b)</t>
  </si>
  <si>
    <t>Year</t>
  </si>
  <si>
    <t>31 December</t>
  </si>
  <si>
    <t>Operating profit</t>
  </si>
  <si>
    <t>Profit after taxation</t>
  </si>
  <si>
    <t>Minority interests</t>
  </si>
  <si>
    <t>Associates</t>
  </si>
  <si>
    <t>N/A</t>
  </si>
  <si>
    <t>Current</t>
  </si>
  <si>
    <t>Preceding Year</t>
  </si>
  <si>
    <t>Corresponding</t>
  </si>
  <si>
    <t>Investment properties</t>
  </si>
  <si>
    <t>Development properties</t>
  </si>
  <si>
    <t>Investments</t>
  </si>
  <si>
    <t>Current assets</t>
  </si>
  <si>
    <t>Current liabilities</t>
  </si>
  <si>
    <t>Share capital</t>
  </si>
  <si>
    <t>Reserves</t>
  </si>
  <si>
    <t xml:space="preserve">      RM'000</t>
  </si>
  <si>
    <t>1.</t>
  </si>
  <si>
    <t>Taxation based on profit for the year</t>
  </si>
  <si>
    <t>Current year - Malaysia</t>
  </si>
  <si>
    <t xml:space="preserve">                      - elsewhere</t>
  </si>
  <si>
    <t>Deferred - Malaysia</t>
  </si>
  <si>
    <t>Associates - Malaysia</t>
  </si>
  <si>
    <t>Over provision in prior years</t>
  </si>
  <si>
    <t>Shares quoted in Malaysia, at cost</t>
  </si>
  <si>
    <t>Market value of quoted shares</t>
  </si>
  <si>
    <t>Performance review</t>
  </si>
  <si>
    <t>Investment income</t>
  </si>
  <si>
    <t>Exceptional items</t>
  </si>
  <si>
    <t>1 (a)</t>
  </si>
  <si>
    <t>1 (c)</t>
  </si>
  <si>
    <t>2 (a)</t>
  </si>
  <si>
    <t>2 (b)</t>
  </si>
  <si>
    <t>2 (c)</t>
  </si>
  <si>
    <t>2 (d)</t>
  </si>
  <si>
    <t>2 (e)</t>
  </si>
  <si>
    <t>2 (g)</t>
  </si>
  <si>
    <t>2 (h)</t>
  </si>
  <si>
    <t>2 (j)</t>
  </si>
  <si>
    <t>Extraordinary items</t>
  </si>
  <si>
    <t>Less :- Minority interest</t>
  </si>
  <si>
    <t>3 (a)</t>
  </si>
  <si>
    <t>3 (a) (I)</t>
  </si>
  <si>
    <t>3 (a) (ii)</t>
  </si>
  <si>
    <t>Other receivables</t>
  </si>
  <si>
    <t>Cash and bank balance</t>
  </si>
  <si>
    <t>Amount due to related companies</t>
  </si>
  <si>
    <t>Accounting policies</t>
  </si>
  <si>
    <t>2</t>
  </si>
  <si>
    <t>3</t>
  </si>
  <si>
    <t>4</t>
  </si>
  <si>
    <t>5</t>
  </si>
  <si>
    <t>6</t>
  </si>
  <si>
    <t>7</t>
  </si>
  <si>
    <t>8</t>
  </si>
  <si>
    <t>Changes in composition of the company</t>
  </si>
  <si>
    <t>9</t>
  </si>
  <si>
    <t>Total purchases</t>
  </si>
  <si>
    <t>Total investment at carrying value/book value</t>
  </si>
  <si>
    <t>Status of corporate proposal</t>
  </si>
  <si>
    <t>10</t>
  </si>
  <si>
    <t>Seasonal or cyclical factors</t>
  </si>
  <si>
    <t>11</t>
  </si>
  <si>
    <t>Issuance and repayment of debts and equity securities</t>
  </si>
  <si>
    <t>12</t>
  </si>
  <si>
    <t>13</t>
  </si>
  <si>
    <t>14</t>
  </si>
  <si>
    <t>Material litigation</t>
  </si>
  <si>
    <t>Notes on variance in actual profit and shortfall in profit guarantee</t>
  </si>
  <si>
    <t xml:space="preserve">Short term loan </t>
  </si>
  <si>
    <t>Depreciation and amortisation</t>
  </si>
  <si>
    <t>2 (i) (i)</t>
  </si>
  <si>
    <t>2 (i) (ii)</t>
  </si>
  <si>
    <t>21</t>
  </si>
  <si>
    <t>Basic based on 272,752,645 ordinary shares (sen)</t>
  </si>
  <si>
    <t>UNAUDITED CONSOLIDATED INCOME STATEMENT</t>
  </si>
  <si>
    <t>Net current liabilities</t>
  </si>
  <si>
    <t>Quoted securities</t>
  </si>
  <si>
    <t>Off balance sheet financial instruments</t>
  </si>
  <si>
    <t>Segmental reporting</t>
  </si>
  <si>
    <t>RM '000</t>
  </si>
  <si>
    <t>Material changes in quarterly result compared to the results of the preceding quarter</t>
  </si>
  <si>
    <t xml:space="preserve"> Not applicable</t>
  </si>
  <si>
    <t>Group borrowings and debt securities</t>
  </si>
  <si>
    <t>Audited</t>
  </si>
  <si>
    <t>Profit attributable to shareholders</t>
  </si>
  <si>
    <t>Profit before extraordinary items</t>
  </si>
  <si>
    <t>Add/(less):</t>
  </si>
  <si>
    <t>Bank borrowing (unsecured)</t>
  </si>
  <si>
    <t>Amount due from holding and related companies</t>
  </si>
  <si>
    <t>Trade payables</t>
  </si>
  <si>
    <t>Other payables</t>
  </si>
  <si>
    <t>as at</t>
  </si>
  <si>
    <t>Long term loans (unsecured)</t>
  </si>
  <si>
    <t>Other long term liabilities</t>
  </si>
  <si>
    <t>As at</t>
  </si>
  <si>
    <t>Balance</t>
  </si>
  <si>
    <t xml:space="preserve"> -  Share premium</t>
  </si>
  <si>
    <t xml:space="preserve"> -  Revaluation reserve</t>
  </si>
  <si>
    <t xml:space="preserve"> -  Statutory reserve</t>
  </si>
  <si>
    <t xml:space="preserve"> -  Retained profit </t>
  </si>
  <si>
    <t xml:space="preserve"> -  Others</t>
  </si>
  <si>
    <t>Total proceeds on disposal</t>
  </si>
  <si>
    <t xml:space="preserve"> -  Term loan</t>
  </si>
  <si>
    <t>Less:  repayable in 1 year</t>
  </si>
  <si>
    <t xml:space="preserve"> -  Bank borrowing (unsecured)</t>
  </si>
  <si>
    <t>2 (f)</t>
  </si>
  <si>
    <t>Trade receivables</t>
  </si>
  <si>
    <t>*</t>
  </si>
  <si>
    <t>Quarter</t>
  </si>
  <si>
    <t>(a)</t>
  </si>
  <si>
    <t>(b)</t>
  </si>
  <si>
    <t>Total purchases and disposals of quoted securities for the current financial period are as follows :-</t>
  </si>
  <si>
    <t>Prospect for current financial period</t>
  </si>
  <si>
    <t>INDIVIDUAL QUARTER</t>
  </si>
  <si>
    <t>Share in the results of Associated Companies</t>
  </si>
  <si>
    <t>Extraordinary items attributable to Shareholders</t>
  </si>
  <si>
    <t>There were no issuances and repayment of debt and equity securities, share buybacks, share cancellations, shares held as treasury shares and resale of treasury shares in the current financial period.</t>
  </si>
  <si>
    <t>CUMULATIVE QUARTER</t>
  </si>
  <si>
    <t>Contingent liabilities</t>
  </si>
  <si>
    <t>Exceptional item</t>
  </si>
  <si>
    <t>Period Ended</t>
  </si>
  <si>
    <t>There were  no extraordinary items for the period under review.</t>
  </si>
  <si>
    <t>Current Year</t>
  </si>
  <si>
    <t>To Date</t>
  </si>
  <si>
    <t xml:space="preserve">   RM'000</t>
  </si>
  <si>
    <t xml:space="preserve">Dividends </t>
  </si>
  <si>
    <t>31 Dec 2000</t>
  </si>
  <si>
    <t>Non current assets</t>
  </si>
  <si>
    <t>The quarterly financial statements have been prepared based on accounting policies and method of computation consistent with those adopted in the 2000 Annual Report.</t>
  </si>
  <si>
    <t>Manufacturing &amp; Trading</t>
  </si>
  <si>
    <t>Property</t>
  </si>
  <si>
    <t>Finance &amp; Investment</t>
  </si>
  <si>
    <t>Service Industry</t>
  </si>
  <si>
    <t>Revenue</t>
  </si>
  <si>
    <t>Included above is a long term loan of RM38 million which is denominated in US Dollar.  All other borrowings are denominated in Ringgit Malaysia.</t>
  </si>
  <si>
    <t>4 (a)</t>
  </si>
  <si>
    <t>Dividend per share  (sen)</t>
  </si>
  <si>
    <t>Dividend description</t>
  </si>
  <si>
    <t>4 (b)</t>
  </si>
  <si>
    <t>Fully diluted based on 272,752,645 ordinary shares (Sen)</t>
  </si>
  <si>
    <t>Net tangible assets per share (RM)</t>
  </si>
  <si>
    <t>Inventories</t>
  </si>
  <si>
    <t>Property development in progress</t>
  </si>
  <si>
    <t>Property, plant and equipment</t>
  </si>
  <si>
    <t>The effective tax rate for the current quarter and financial year-to-date is higher than the statutory rate of tax applicable mainly due to the disallowance for tax purposes of certain expenses, in addition to losses incurred by certain group companies for which group relief is not available in Malaysia.</t>
  </si>
  <si>
    <t>Profit/(loss)</t>
  </si>
  <si>
    <t>before taxation</t>
  </si>
  <si>
    <t>Total assets employed</t>
  </si>
  <si>
    <t>AS AT END OF CURRENT QUARTER</t>
  </si>
  <si>
    <t>AS AT PRECEDING FINANCIAL YEAR END</t>
  </si>
  <si>
    <t>Interim Dividend</t>
  </si>
  <si>
    <t>1 (b)</t>
  </si>
  <si>
    <t>Dividend payable</t>
  </si>
  <si>
    <t>On 20 June 2001, our Subsidiary, SCB Developments Berhad (SCB) entered into a Sale and Purchase Agreement (SPA) with Amsteel Corporation Berhad (Amsteel) for the acquisition by SCB of the entire equity interest in Optima Jaya Sdn Bhd (OJSB) comprising 150,000 ordinary shares of RM1.00 each for a purchase consideration of RM150,000 and the settlement by SCB of OJSB's debts of RM113.85 million.  The total sum of RM114 million will be satisfied by way of cash of RM10,000,500 while the balance of RM103,999,500 will be settled by way of 23,111,000 SCB ordinary shares of RM1.00 each at RM4.50 per share which shall comprise either existing issued shares or new shares or a combination of both or entirely or partly in cash.</t>
  </si>
  <si>
    <t xml:space="preserve">Plantations result is influenced by both CPO prices and FFB crop production.  The cyclical swing in FFB crop production which is generally at its lowest in the first half of the year, with gradual increase to peak production towards the second half.    The remainder of the Group's operations are not materially affected by any seasonal or cyclical events.  </t>
  </si>
  <si>
    <t>No dividend has been declared for the quarter under review.</t>
  </si>
  <si>
    <t>Non current liabilities</t>
  </si>
  <si>
    <t>Long Term Loans (unsecured)</t>
  </si>
  <si>
    <t>The Group operates principally in Malaysia.  Segmental information in respect of the current financial period is as follows :-</t>
  </si>
  <si>
    <t>Material subsequent events</t>
  </si>
  <si>
    <t>18</t>
  </si>
  <si>
    <t>Other income</t>
  </si>
  <si>
    <t>Operating profit before finance cost, depreciation and amortisation, exceptional items, income tax, minority interest and extraordinary items</t>
  </si>
  <si>
    <t>Finance cost</t>
  </si>
  <si>
    <t>Pre-acquisition profit/(loss)</t>
  </si>
  <si>
    <t>2 (k)</t>
  </si>
  <si>
    <t>2 (l) (i)</t>
  </si>
  <si>
    <t>2 (l) (ii)</t>
  </si>
  <si>
    <t>2 (l) (iii)</t>
  </si>
  <si>
    <t>2 (m)</t>
  </si>
  <si>
    <t>Earnings per share based on 2 (m) after deducting any provision for preference dividends (nil) :-</t>
  </si>
  <si>
    <t>FOR THE THIRD QUARTER ENDED 30 SEPTEMBER 2001</t>
  </si>
  <si>
    <t>30 Sep 2001</t>
  </si>
  <si>
    <t>30 Sep 2000</t>
  </si>
  <si>
    <t>UNAUDITED CONSOLIDATED BALANCE SHEET AS AT 30 SEPTEMBER 2001</t>
  </si>
  <si>
    <t>NOTES TO QUARTERLY REPORT FOR THE PERIOD ENDED 30 SEPTEMBER 2001</t>
  </si>
  <si>
    <t>3rd Quarter</t>
  </si>
  <si>
    <t>Profit/(loss) on sale of  investments and properties</t>
  </si>
  <si>
    <t>Loss on sale of properties</t>
  </si>
  <si>
    <t xml:space="preserve"> -  Block Discounting Loans</t>
  </si>
  <si>
    <t>Loss on disposal</t>
  </si>
  <si>
    <t>Details of investments in quoted shares as at 30 September 2001 are as follows:-</t>
  </si>
  <si>
    <t>Total group borrowings as at 30 September 2001 are as follows:-</t>
  </si>
  <si>
    <t>Loss on sale of investments</t>
  </si>
  <si>
    <t>The agreement became unconditional on 17 September 2001 when approval from the Foreign Investment Committee was obtained.</t>
  </si>
  <si>
    <t>c)</t>
  </si>
  <si>
    <t>Capital and reserves</t>
  </si>
  <si>
    <t>The Group does not have any financial instruments with off balance sheet risk as at 26 November 2001.</t>
  </si>
  <si>
    <t>The status of the material litigation as disclosed in the 2000 Annual Report remains unchanged as at 26 November 2001.    The Group is not engaged in any other material litigation.</t>
  </si>
  <si>
    <t xml:space="preserve">There are no material subsequent events as at 26 November 2001. </t>
  </si>
  <si>
    <t xml:space="preserve">The status of the contingent liabilities as disclosed in the 2000 Annual Report remains unchanged as at 26 November 2001.  No other contingent liability has arisen since the financial year end. </t>
  </si>
  <si>
    <t>There were no exceptional items for the period under review.</t>
  </si>
  <si>
    <t>On 10 October 2001, the Group subscribed for 5 million ordinary shares of RM1 each in Damansara Entertainment Centre Sdn Bhd (formerly known as Mampu Sehati Sdn Bhd) making it a 50% associate company.</t>
  </si>
  <si>
    <t>OJSB owns the 418 room Novotel Century Kuala Lumpur hotel located along Jalan Bukit Bintang.</t>
  </si>
  <si>
    <t>On 13 June 2001, Mutiara Rini, a subsidiary of SCB, entered into agreement with Esteem Summit Sdn Bhd (Esteem) to take up a 50% interest in a company, Damansara Entertainment Centre Sdn Bhd (formerly known as Mampu Sehati Sdn Bhd) to venture into the development and operation of an entertainment complex in Mutiara Damansara.</t>
  </si>
  <si>
    <t>On 5 September 2001, our Subsidiary, Kuala Sidim Berhad announced its proposal to embark on a RM100 million commercial paper(CP) / medium term notes (MTN) programme of which RM50 million is guaranteed, for the purpose of financing the development of oil palm plantation and construction of mills in Sabah and Sarawak as well as capital expenditure.</t>
  </si>
  <si>
    <t>The SPA is conditional upon approvals from the Securities Commission, Ministry of Trade and Industry, the Kuala Lumpur Stock Exchange, the hotel being issued with the permanent certificate of fitness and the discharge of the charge on the property, all of which are outstanding.</t>
  </si>
  <si>
    <t>Approval from the Foreign Investment Committee was granted on 27 October 2001.</t>
  </si>
  <si>
    <t>(i)</t>
  </si>
  <si>
    <t>In connection with the above, the following agreements were entered into on 21 November 2001:</t>
  </si>
  <si>
    <t>(ii)</t>
  </si>
  <si>
    <t>(iii)</t>
  </si>
  <si>
    <t>(iv)</t>
  </si>
  <si>
    <t>Trust Deed with Affin Merchant as the Paying Agent and Amanah Raya Berhad as the Trustee.</t>
  </si>
  <si>
    <t>The rating and issue date will be announced at a later date.</t>
  </si>
  <si>
    <t>Facility Agreement [Notes Issuance Facility] with Affin Merchant Bank Berhad as the Lead Arranger/Facility Agent/Issue Agent/Paying Agent;</t>
  </si>
  <si>
    <t>Guarantee Facility Agreement with Affin Merchant as the Lead Arranger/Facility Agent and Southern Bank Berhad ("SBB") as the Guarantor;</t>
  </si>
  <si>
    <t>Agency Agreement with Affin Merchant as the Issue Agent/Paying Agent and SBB as the Guarantor; and</t>
  </si>
  <si>
    <t xml:space="preserve">* Includes loss of RM99 million from Affin Holdings Bhd. </t>
  </si>
  <si>
    <r>
      <t xml:space="preserve">The Group incurred a lower pre-tax loss of RM7.9 million for the quarter  as compared with the previous quarter's loss of RM10.6 million.  Plantations' earning showed a marked improvement of RM16.1 million from the preceding quarter, mainly due to better palm product prices coupled with satisfactory FFB crop production.   Finance </t>
    </r>
    <r>
      <rPr>
        <sz val="11"/>
        <rFont val="Times New Roman"/>
        <family val="1"/>
      </rPr>
      <t>&amp; Investment's loss was 41% higher than the last quarter, partly due to higher share of loss from the Affin Group in addition to lower profit contribution from PSCI.</t>
    </r>
    <r>
      <rPr>
        <sz val="11"/>
        <rFont val="Times New Roman"/>
        <family val="0"/>
      </rPr>
      <t xml:space="preserve">   Both Property Division and the Manufacturing &amp; Trading Division turned in results that are consistent with the previous quarter.  </t>
    </r>
  </si>
  <si>
    <t>For the cumulative period, the Group incurred a pretax loss of RM28.4 million as compared with a surplus of RM77.3 million posted during the corresponding period. Plantations contributed a moderate profit of RM25.2 million (Last year: RM50.4 million) mainly due to weak palm product prices registered during the first 2 quarters of the year.  The Property Division garnered a profit of RM54.7 million during the cumulative period, mainly due to satisfactory response to its development project at Mutiara Damansara.  Finance &amp; Investment incurred a cumulative loss of RM115.8 million, of which the Affin Group accounted for a deficit of RM99.2 million as a result of higher loan provisions as well as a one-time write off of negative goodwill arising from its acquisition of the BSN Commercial Bank.  Boustead Holdings incurred a loss of RM38.8 million (after elimination of dividends from subsidiaries and associates) mainly due to interest costs on borrowings.  Manufacturing &amp; Trading Division was boosted by strong earnings from UAC, and thus registered a satisfactory gain of RM12.5 million.  Service Industry posted a deficit of RM4.9 million mainly due to losses from the education sector.</t>
  </si>
  <si>
    <t>On 2 October 2001, our Subsidiary, Boustead Information Technology Sdn Bhd (BIT) entered into a joint venture agreement with Modular Corp. (M) Sdn Bhd (MC) to cooperate in the setting up and operation of a smart card personalisation centre and other smart card related business activities.  The joint venture will be undertaken through the company, Asia Smart Cards Centre (M) Sdn Bhd, of which the Group's interest will be 50%.</t>
  </si>
  <si>
    <t xml:space="preserve">We anticipate that the Plantations Division's earning for the rest of the year will be satisfactory, due to the ongoing cost reduction exercise and better palm oil price which is currently above RM1,000 per MT.    Finance &amp; Investment's performance will largely be influenced by the Affin Group.   Contribution from the Manufacturing &amp; Trading Division, whose profits will come mainly from UAC and other associates, will be better than last year.    Property Division will be a major profit contributor, as development activities at Mutiara Damansara and Mutiara Rini have received good response and work is progressing according to schedule.  </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</si>
</sst>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0.0%"/>
    <numFmt numFmtId="185" formatCode="#,##0.0_);\(#,##0.0\)"/>
    <numFmt numFmtId="186" formatCode="_(* #,##0_);_(* \(#,##0\);_(* &quot;-&quot;??_);_(@_)"/>
    <numFmt numFmtId="187" formatCode="_(* #,##0.0_);_(* \(#,##0.0\);_(* &quot;-&quot;??_);_(@_)"/>
    <numFmt numFmtId="188" formatCode="dd/mmm/yyyy"/>
    <numFmt numFmtId="189" formatCode="#,##0;\(#,##0\)"/>
    <numFmt numFmtId="190" formatCode="0.0"/>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0"/>
    <numFmt numFmtId="198" formatCode="#,##0.0"/>
    <numFmt numFmtId="199" formatCode="#,##0\ ;\)#,##0\)"/>
    <numFmt numFmtId="200" formatCode="#,##0\ ;\(#,##0\)"/>
    <numFmt numFmtId="201" formatCode="_(* #,##0.0_);_(* \(#,##0.0\);_(* &quot;-&quot;_);_(@_)"/>
    <numFmt numFmtId="202" formatCode="#,##0.0;\-#,##0.0"/>
    <numFmt numFmtId="203" formatCode="0.000"/>
    <numFmt numFmtId="204" formatCode="_(* #,##0.0_);_(* \(#,##0.0\);_(* &quot;-&quot;?_);_(@_)"/>
    <numFmt numFmtId="205" formatCode="General_)"/>
    <numFmt numFmtId="206" formatCode="_(* #,##0.000_);_(* \(#,##0.000\);_(* &quot;-&quot;??_);_(@_)"/>
    <numFmt numFmtId="207" formatCode="_(* #,##0.0000_);_(* \(#,##0.0000\);_(* &quot;-&quot;??_);_(@_)"/>
    <numFmt numFmtId="208" formatCode="&quot;RM&quot;#,##0"/>
    <numFmt numFmtId="209" formatCode="#,##0.000_);\(#,##0.000\)"/>
    <numFmt numFmtId="210" formatCode="#,##0.0000_);\(#,##0.0000\)"/>
    <numFmt numFmtId="211" formatCode="mmmm\-yy"/>
    <numFmt numFmtId="212" formatCode="&quot;Yes&quot;;&quot;Yes&quot;;&quot;No&quot;"/>
    <numFmt numFmtId="213" formatCode="&quot;True&quot;;&quot;True&quot;;&quot;False&quot;"/>
    <numFmt numFmtId="214" formatCode="&quot;On&quot;;&quot;On&quot;;&quot;Off&quot;"/>
  </numFmts>
  <fonts count="38">
    <font>
      <sz val="12"/>
      <name val="Arial"/>
      <family val="0"/>
    </font>
    <font>
      <b/>
      <sz val="12"/>
      <color indexed="8"/>
      <name val="Arial"/>
      <family val="0"/>
    </font>
    <font>
      <b/>
      <u val="single"/>
      <sz val="12"/>
      <color indexed="8"/>
      <name val="Arial"/>
      <family val="0"/>
    </font>
    <font>
      <sz val="10"/>
      <name val="Times New Roman"/>
      <family val="0"/>
    </font>
    <font>
      <sz val="12"/>
      <name val="Times New Roman"/>
      <family val="1"/>
    </font>
    <font>
      <b/>
      <sz val="18"/>
      <color indexed="8"/>
      <name val="Times New Roman"/>
      <family val="1"/>
    </font>
    <font>
      <b/>
      <sz val="14"/>
      <color indexed="8"/>
      <name val="Times New Roman"/>
      <family val="1"/>
    </font>
    <font>
      <b/>
      <sz val="12"/>
      <color indexed="8"/>
      <name val="Times New Roman"/>
      <family val="1"/>
    </font>
    <font>
      <sz val="12"/>
      <color indexed="8"/>
      <name val="Times New Roman"/>
      <family val="1"/>
    </font>
    <font>
      <b/>
      <sz val="12"/>
      <name val="Times New Roman"/>
      <family val="1"/>
    </font>
    <font>
      <sz val="12"/>
      <name val="Helv"/>
      <family val="0"/>
    </font>
    <font>
      <b/>
      <sz val="12"/>
      <name val="Arial"/>
      <family val="2"/>
    </font>
    <font>
      <sz val="9"/>
      <name val="Times New Roman"/>
      <family val="1"/>
    </font>
    <font>
      <sz val="13"/>
      <name val="Times New Roman"/>
      <family val="1"/>
    </font>
    <font>
      <sz val="14"/>
      <name val="Times New Roman"/>
      <family val="1"/>
    </font>
    <font>
      <b/>
      <sz val="14"/>
      <name val="Times New Roman"/>
      <family val="1"/>
    </font>
    <font>
      <b/>
      <sz val="16"/>
      <color indexed="8"/>
      <name val="Times New Roman"/>
      <family val="1"/>
    </font>
    <font>
      <sz val="15"/>
      <name val="Times New Roman"/>
      <family val="1"/>
    </font>
    <font>
      <b/>
      <sz val="15"/>
      <name val="Times New Roman"/>
      <family val="1"/>
    </font>
    <font>
      <b/>
      <sz val="9"/>
      <name val="Times New Roman"/>
      <family val="1"/>
    </font>
    <font>
      <sz val="16"/>
      <name val="Times New Roman"/>
      <family val="1"/>
    </font>
    <font>
      <sz val="16"/>
      <color indexed="8"/>
      <name val="Times New Roman"/>
      <family val="1"/>
    </font>
    <font>
      <b/>
      <sz val="16"/>
      <name val="Times New Roman"/>
      <family val="1"/>
    </font>
    <font>
      <b/>
      <u val="single"/>
      <sz val="14"/>
      <name val="Times New Roman"/>
      <family val="1"/>
    </font>
    <font>
      <sz val="14"/>
      <color indexed="8"/>
      <name val="Times New Roman"/>
      <family val="1"/>
    </font>
    <font>
      <b/>
      <sz val="10"/>
      <name val="Times New Roman"/>
      <family val="1"/>
    </font>
    <font>
      <b/>
      <sz val="11"/>
      <name val="Times New Roman"/>
      <family val="1"/>
    </font>
    <font>
      <sz val="16"/>
      <name val="Arial"/>
      <family val="0"/>
    </font>
    <font>
      <sz val="11"/>
      <name val="Times New Roman"/>
      <family val="0"/>
    </font>
    <font>
      <sz val="11"/>
      <name val="Helv"/>
      <family val="0"/>
    </font>
    <font>
      <sz val="11"/>
      <name val="Arial"/>
      <family val="0"/>
    </font>
    <font>
      <b/>
      <u val="single"/>
      <sz val="16"/>
      <name val="Times New Roman"/>
      <family val="1"/>
    </font>
    <font>
      <u val="single"/>
      <sz val="9"/>
      <color indexed="12"/>
      <name val="Arial"/>
      <family val="0"/>
    </font>
    <font>
      <b/>
      <sz val="13"/>
      <name val="Times New Roman"/>
      <family val="1"/>
    </font>
    <font>
      <b/>
      <sz val="16"/>
      <name val="Arial"/>
      <family val="0"/>
    </font>
    <font>
      <u val="single"/>
      <sz val="9.6"/>
      <color indexed="36"/>
      <name val="Arial"/>
      <family val="0"/>
    </font>
    <font>
      <b/>
      <u val="single"/>
      <sz val="11"/>
      <name val="Times New Roman"/>
      <family val="1"/>
    </font>
    <font>
      <b/>
      <sz val="11"/>
      <name val="Arial"/>
      <family val="0"/>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ck">
        <color indexed="8"/>
      </bottom>
    </border>
    <border>
      <left>
        <color indexed="63"/>
      </left>
      <right>
        <color indexed="63"/>
      </right>
      <top style="thin">
        <color indexed="8"/>
      </top>
      <bottom>
        <color indexed="63"/>
      </bottom>
    </border>
    <border>
      <left>
        <color indexed="63"/>
      </left>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3">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4" fillId="0" borderId="0">
      <alignment/>
      <protection/>
    </xf>
    <xf numFmtId="9" fontId="4" fillId="0" borderId="0" applyFont="0" applyFill="0" applyBorder="0" applyAlignment="0" applyProtection="0"/>
  </cellStyleXfs>
  <cellXfs count="401">
    <xf numFmtId="37" fontId="0" fillId="2" borderId="0" xfId="0" applyNumberFormat="1" applyAlignment="1">
      <alignment/>
    </xf>
    <xf numFmtId="37" fontId="12" fillId="2" borderId="0" xfId="0" applyNumberFormat="1" applyFont="1" applyAlignment="1">
      <alignment/>
    </xf>
    <xf numFmtId="37" fontId="4" fillId="0" borderId="0" xfId="0" applyNumberFormat="1" applyFont="1" applyFill="1" applyAlignment="1">
      <alignment/>
    </xf>
    <xf numFmtId="37" fontId="4" fillId="0" borderId="0" xfId="0" applyNumberFormat="1" applyFont="1" applyFill="1" applyAlignment="1">
      <alignment horizontal="centerContinuous"/>
    </xf>
    <xf numFmtId="37" fontId="7" fillId="0" borderId="0" xfId="0" applyNumberFormat="1" applyFont="1" applyFill="1" applyAlignment="1">
      <alignment/>
    </xf>
    <xf numFmtId="37" fontId="7" fillId="0" borderId="0" xfId="0" applyNumberFormat="1" applyFont="1" applyFill="1" applyAlignment="1">
      <alignment horizontal="centerContinuous"/>
    </xf>
    <xf numFmtId="37" fontId="7" fillId="0" borderId="0" xfId="0" applyNumberFormat="1" applyFont="1" applyFill="1" applyAlignment="1">
      <alignment horizontal="right"/>
    </xf>
    <xf numFmtId="37" fontId="14" fillId="0" borderId="0" xfId="0" applyNumberFormat="1" applyFont="1" applyFill="1" applyAlignment="1">
      <alignment/>
    </xf>
    <xf numFmtId="37" fontId="8" fillId="0" borderId="0" xfId="0" applyNumberFormat="1" applyFont="1" applyFill="1" applyBorder="1" applyAlignment="1">
      <alignment/>
    </xf>
    <xf numFmtId="37" fontId="4" fillId="0" borderId="0" xfId="0" applyNumberFormat="1" applyFont="1" applyFill="1" applyBorder="1" applyAlignment="1">
      <alignment/>
    </xf>
    <xf numFmtId="185" fontId="8" fillId="0" borderId="0" xfId="0" applyNumberFormat="1" applyFont="1" applyFill="1" applyAlignment="1">
      <alignment/>
    </xf>
    <xf numFmtId="37" fontId="0" fillId="0" borderId="0" xfId="0" applyNumberFormat="1" applyFill="1" applyAlignment="1">
      <alignment/>
    </xf>
    <xf numFmtId="37" fontId="6" fillId="0" borderId="0" xfId="0" applyNumberFormat="1" applyFont="1" applyFill="1" applyAlignment="1">
      <alignment/>
    </xf>
    <xf numFmtId="37" fontId="7" fillId="0" borderId="0" xfId="0" applyNumberFormat="1" applyFont="1" applyFill="1" applyAlignment="1">
      <alignment horizontal="center"/>
    </xf>
    <xf numFmtId="2" fontId="3" fillId="0" borderId="0" xfId="21" applyNumberFormat="1" applyFont="1">
      <alignment/>
      <protection/>
    </xf>
    <xf numFmtId="37" fontId="4" fillId="0" borderId="0" xfId="0" applyNumberFormat="1" applyFont="1" applyFill="1" applyAlignment="1">
      <alignment/>
    </xf>
    <xf numFmtId="37" fontId="6" fillId="0" borderId="0" xfId="0" applyNumberFormat="1" applyFont="1" applyFill="1" applyAlignment="1">
      <alignment horizontal="right"/>
    </xf>
    <xf numFmtId="37" fontId="8" fillId="0" borderId="0" xfId="0" applyNumberFormat="1" applyFont="1" applyFill="1" applyAlignment="1">
      <alignment horizontal="right"/>
    </xf>
    <xf numFmtId="37" fontId="7" fillId="0" borderId="0" xfId="0" applyNumberFormat="1" applyFont="1" applyFill="1" applyAlignment="1" quotePrefix="1">
      <alignment horizontal="right"/>
    </xf>
    <xf numFmtId="37" fontId="16" fillId="0" borderId="0" xfId="0" applyNumberFormat="1" applyFont="1" applyFill="1" applyAlignment="1">
      <alignment/>
    </xf>
    <xf numFmtId="37" fontId="20" fillId="0" borderId="0" xfId="0" applyNumberFormat="1" applyFont="1" applyFill="1" applyAlignment="1">
      <alignment/>
    </xf>
    <xf numFmtId="37" fontId="8" fillId="0" borderId="1" xfId="0" applyNumberFormat="1" applyFont="1" applyFill="1" applyBorder="1" applyAlignment="1">
      <alignment/>
    </xf>
    <xf numFmtId="37" fontId="8" fillId="0" borderId="0" xfId="0" applyNumberFormat="1" applyFont="1" applyFill="1" applyAlignment="1">
      <alignment/>
    </xf>
    <xf numFmtId="37" fontId="21" fillId="0" borderId="0" xfId="0" applyNumberFormat="1" applyFont="1" applyFill="1" applyAlignment="1">
      <alignment/>
    </xf>
    <xf numFmtId="37" fontId="14" fillId="0" borderId="0" xfId="0" applyNumberFormat="1" applyFont="1" applyFill="1" applyAlignment="1">
      <alignment vertical="center"/>
    </xf>
    <xf numFmtId="37" fontId="4" fillId="0" borderId="0" xfId="0" applyNumberFormat="1" applyFont="1" applyFill="1" applyAlignment="1">
      <alignment vertical="center"/>
    </xf>
    <xf numFmtId="37" fontId="16" fillId="0" borderId="0" xfId="0" applyNumberFormat="1" applyFont="1" applyFill="1" applyAlignment="1">
      <alignment vertical="center"/>
    </xf>
    <xf numFmtId="37" fontId="20" fillId="0" borderId="0" xfId="0" applyNumberFormat="1" applyFont="1" applyFill="1" applyAlignment="1">
      <alignment vertical="center"/>
    </xf>
    <xf numFmtId="37" fontId="16" fillId="0" borderId="2" xfId="0" applyNumberFormat="1" applyFont="1" applyFill="1" applyBorder="1" applyAlignment="1">
      <alignment vertical="center"/>
    </xf>
    <xf numFmtId="37" fontId="8" fillId="0" borderId="2" xfId="0" applyNumberFormat="1" applyFont="1" applyFill="1" applyBorder="1" applyAlignment="1">
      <alignment vertical="center"/>
    </xf>
    <xf numFmtId="37" fontId="20" fillId="0" borderId="0" xfId="0" applyNumberFormat="1" applyFont="1" applyFill="1" applyBorder="1" applyAlignment="1">
      <alignment/>
    </xf>
    <xf numFmtId="37" fontId="8" fillId="0" borderId="2" xfId="0" applyNumberFormat="1" applyFont="1" applyFill="1" applyBorder="1" applyAlignment="1">
      <alignment/>
    </xf>
    <xf numFmtId="37" fontId="16" fillId="0" borderId="0" xfId="0" applyNumberFormat="1" applyFont="1" applyFill="1" applyBorder="1" applyAlignment="1">
      <alignment/>
    </xf>
    <xf numFmtId="37" fontId="8" fillId="0" borderId="0" xfId="0" applyNumberFormat="1" applyFont="1" applyFill="1" applyAlignment="1">
      <alignment vertical="center"/>
    </xf>
    <xf numFmtId="37" fontId="8" fillId="0" borderId="3" xfId="0" applyNumberFormat="1" applyFont="1" applyFill="1" applyBorder="1" applyAlignment="1">
      <alignment/>
    </xf>
    <xf numFmtId="185" fontId="16" fillId="0" borderId="0" xfId="0" applyNumberFormat="1" applyFont="1" applyFill="1" applyAlignment="1">
      <alignment/>
    </xf>
    <xf numFmtId="37" fontId="22" fillId="0" borderId="0" xfId="0" applyNumberFormat="1" applyFont="1" applyFill="1" applyAlignment="1">
      <alignment/>
    </xf>
    <xf numFmtId="37" fontId="13" fillId="0" borderId="0" xfId="0" applyNumberFormat="1" applyFont="1" applyFill="1" applyAlignment="1">
      <alignment/>
    </xf>
    <xf numFmtId="37" fontId="14" fillId="0" borderId="0" xfId="0" applyNumberFormat="1" applyFont="1" applyFill="1" applyAlignment="1">
      <alignment wrapText="1"/>
    </xf>
    <xf numFmtId="37" fontId="6" fillId="0" borderId="0" xfId="0" applyNumberFormat="1" applyFont="1" applyFill="1" applyAlignment="1">
      <alignment vertical="center"/>
    </xf>
    <xf numFmtId="37" fontId="15" fillId="0" borderId="0" xfId="0" applyNumberFormat="1" applyFont="1" applyFill="1" applyAlignment="1">
      <alignment/>
    </xf>
    <xf numFmtId="37" fontId="23" fillId="0" borderId="0" xfId="0" applyNumberFormat="1" applyFont="1" applyFill="1" applyAlignment="1">
      <alignment/>
    </xf>
    <xf numFmtId="37" fontId="5" fillId="0" borderId="0" xfId="0" applyNumberFormat="1" applyFont="1" applyFill="1" applyAlignment="1">
      <alignment horizontal="center"/>
    </xf>
    <xf numFmtId="37" fontId="20" fillId="0" borderId="0" xfId="0" applyNumberFormat="1" applyFont="1" applyFill="1" applyBorder="1" applyAlignment="1">
      <alignment vertical="center"/>
    </xf>
    <xf numFmtId="37" fontId="4" fillId="0" borderId="0" xfId="0" applyNumberFormat="1" applyFont="1" applyFill="1" applyBorder="1" applyAlignment="1">
      <alignment vertical="center"/>
    </xf>
    <xf numFmtId="37" fontId="14" fillId="0" borderId="0" xfId="0" applyNumberFormat="1" applyFont="1" applyFill="1" applyAlignment="1" quotePrefix="1">
      <alignment/>
    </xf>
    <xf numFmtId="37" fontId="0" fillId="0" borderId="0" xfId="0" applyNumberFormat="1" applyFill="1" applyAlignment="1">
      <alignment/>
    </xf>
    <xf numFmtId="202" fontId="0" fillId="0" borderId="0" xfId="0" applyNumberFormat="1" applyFill="1" applyAlignment="1">
      <alignment/>
    </xf>
    <xf numFmtId="37" fontId="9" fillId="0" borderId="0" xfId="0" applyNumberFormat="1" applyFont="1" applyFill="1" applyAlignment="1">
      <alignment horizontal="center"/>
    </xf>
    <xf numFmtId="37" fontId="6" fillId="0" borderId="0" xfId="0" applyNumberFormat="1" applyFont="1" applyFill="1" applyAlignment="1">
      <alignment horizontal="center"/>
    </xf>
    <xf numFmtId="37" fontId="20" fillId="0" borderId="4" xfId="0" applyNumberFormat="1" applyFont="1" applyFill="1" applyBorder="1" applyAlignment="1">
      <alignment/>
    </xf>
    <xf numFmtId="37" fontId="20" fillId="0" borderId="5" xfId="0" applyNumberFormat="1" applyFont="1" applyFill="1" applyBorder="1" applyAlignment="1">
      <alignment/>
    </xf>
    <xf numFmtId="37" fontId="20" fillId="0" borderId="6" xfId="0" applyNumberFormat="1" applyFont="1" applyFill="1" applyBorder="1" applyAlignment="1">
      <alignment/>
    </xf>
    <xf numFmtId="37" fontId="20" fillId="0" borderId="7" xfId="0" applyNumberFormat="1" applyFont="1" applyFill="1" applyBorder="1" applyAlignment="1">
      <alignment/>
    </xf>
    <xf numFmtId="37" fontId="26" fillId="0" borderId="0" xfId="0" applyNumberFormat="1" applyFont="1" applyFill="1" applyAlignment="1">
      <alignment horizontal="center"/>
    </xf>
    <xf numFmtId="188" fontId="9" fillId="0" borderId="0" xfId="0" applyNumberFormat="1" applyFont="1" applyFill="1" applyAlignment="1">
      <alignment/>
    </xf>
    <xf numFmtId="37" fontId="15" fillId="0" borderId="0" xfId="0" applyNumberFormat="1" applyFont="1" applyFill="1" applyAlignment="1">
      <alignment horizontal="center"/>
    </xf>
    <xf numFmtId="37" fontId="22" fillId="0" borderId="8" xfId="0" applyNumberFormat="1" applyFont="1" applyFill="1" applyBorder="1" applyAlignment="1">
      <alignment/>
    </xf>
    <xf numFmtId="37" fontId="16" fillId="0" borderId="8" xfId="0" applyNumberFormat="1" applyFont="1" applyFill="1" applyBorder="1" applyAlignment="1">
      <alignment/>
    </xf>
    <xf numFmtId="37" fontId="27" fillId="0" borderId="0" xfId="0" applyNumberFormat="1" applyFont="1" applyFill="1" applyBorder="1" applyAlignment="1">
      <alignment/>
    </xf>
    <xf numFmtId="37" fontId="22" fillId="0" borderId="0" xfId="0" applyNumberFormat="1" applyFont="1" applyFill="1" applyBorder="1" applyAlignment="1">
      <alignment/>
    </xf>
    <xf numFmtId="37" fontId="27" fillId="0" borderId="0" xfId="0" applyNumberFormat="1" applyFont="1" applyFill="1" applyAlignment="1">
      <alignment/>
    </xf>
    <xf numFmtId="186" fontId="16" fillId="0" borderId="8" xfId="15" applyNumberFormat="1" applyFont="1" applyFill="1" applyBorder="1" applyAlignment="1">
      <alignment/>
    </xf>
    <xf numFmtId="41" fontId="22" fillId="0" borderId="0" xfId="0" applyNumberFormat="1" applyFont="1" applyFill="1" applyBorder="1" applyAlignment="1">
      <alignment/>
    </xf>
    <xf numFmtId="186" fontId="22" fillId="0" borderId="0" xfId="15" applyNumberFormat="1" applyFont="1" applyFill="1" applyBorder="1" applyAlignment="1">
      <alignment/>
    </xf>
    <xf numFmtId="37" fontId="22" fillId="0" borderId="9" xfId="0" applyNumberFormat="1" applyFont="1" applyFill="1" applyBorder="1" applyAlignment="1">
      <alignment/>
    </xf>
    <xf numFmtId="37" fontId="22" fillId="0" borderId="0" xfId="0" applyNumberFormat="1" applyFont="1" applyFill="1" applyBorder="1" applyAlignment="1">
      <alignment vertical="center"/>
    </xf>
    <xf numFmtId="41" fontId="16" fillId="0" borderId="0" xfId="0" applyNumberFormat="1" applyFont="1" applyFill="1" applyBorder="1" applyAlignment="1">
      <alignment vertical="center"/>
    </xf>
    <xf numFmtId="43" fontId="16" fillId="0" borderId="0" xfId="15" applyFont="1" applyFill="1" applyBorder="1" applyAlignment="1">
      <alignment/>
    </xf>
    <xf numFmtId="43" fontId="16" fillId="0" borderId="9" xfId="15" applyFont="1" applyFill="1" applyBorder="1" applyAlignment="1">
      <alignment/>
    </xf>
    <xf numFmtId="37" fontId="16" fillId="0" borderId="9" xfId="0" applyNumberFormat="1" applyFont="1" applyFill="1" applyBorder="1" applyAlignment="1">
      <alignment/>
    </xf>
    <xf numFmtId="37" fontId="22" fillId="0" borderId="0" xfId="0" applyNumberFormat="1" applyFont="1" applyFill="1" applyAlignment="1">
      <alignment horizontal="right"/>
    </xf>
    <xf numFmtId="37" fontId="20" fillId="0" borderId="0" xfId="0" applyNumberFormat="1" applyFont="1" applyFill="1" applyAlignment="1">
      <alignment horizontal="right"/>
    </xf>
    <xf numFmtId="186" fontId="20" fillId="0" borderId="0" xfId="15" applyNumberFormat="1" applyFont="1" applyFill="1" applyBorder="1" applyAlignment="1">
      <alignment/>
    </xf>
    <xf numFmtId="37" fontId="14" fillId="0" borderId="0" xfId="0" applyNumberFormat="1" applyFont="1" applyFill="1" applyAlignment="1">
      <alignment horizontal="left" vertical="top"/>
    </xf>
    <xf numFmtId="37" fontId="6" fillId="0" borderId="0" xfId="0" applyNumberFormat="1" applyFont="1" applyFill="1" applyAlignment="1">
      <alignment horizontal="left" vertical="top"/>
    </xf>
    <xf numFmtId="37" fontId="14" fillId="0" borderId="0" xfId="0" applyNumberFormat="1" applyFont="1" applyFill="1" applyAlignment="1">
      <alignment horizontal="left"/>
    </xf>
    <xf numFmtId="37" fontId="14" fillId="0" borderId="0" xfId="0" applyNumberFormat="1" applyFont="1" applyFill="1" applyAlignment="1">
      <alignment horizontal="left" vertical="center"/>
    </xf>
    <xf numFmtId="43" fontId="16" fillId="0" borderId="10" xfId="15" applyFont="1" applyFill="1" applyBorder="1" applyAlignment="1">
      <alignment/>
    </xf>
    <xf numFmtId="37" fontId="27" fillId="0" borderId="6" xfId="0" applyNumberFormat="1" applyFont="1" applyFill="1" applyBorder="1" applyAlignment="1">
      <alignment/>
    </xf>
    <xf numFmtId="37" fontId="27" fillId="0" borderId="7" xfId="0" applyNumberFormat="1" applyFont="1" applyFill="1" applyBorder="1" applyAlignment="1">
      <alignment/>
    </xf>
    <xf numFmtId="37" fontId="27" fillId="0" borderId="4" xfId="0" applyNumberFormat="1" applyFont="1" applyFill="1" applyBorder="1" applyAlignment="1">
      <alignment/>
    </xf>
    <xf numFmtId="37" fontId="0" fillId="0" borderId="6" xfId="0" applyNumberFormat="1" applyFill="1" applyBorder="1" applyAlignment="1">
      <alignment/>
    </xf>
    <xf numFmtId="37" fontId="27" fillId="0" borderId="5" xfId="0" applyNumberFormat="1" applyFont="1" applyFill="1" applyBorder="1" applyAlignment="1">
      <alignment/>
    </xf>
    <xf numFmtId="37" fontId="0" fillId="0" borderId="7" xfId="0" applyNumberFormat="1" applyFill="1" applyBorder="1" applyAlignment="1">
      <alignment/>
    </xf>
    <xf numFmtId="1" fontId="15" fillId="0" borderId="0" xfId="0" applyNumberFormat="1" applyFont="1" applyFill="1" applyBorder="1" applyAlignment="1" applyProtection="1">
      <alignment horizontal="left"/>
      <protection locked="0"/>
    </xf>
    <xf numFmtId="1" fontId="14" fillId="0" borderId="0" xfId="0" applyNumberFormat="1" applyFont="1" applyFill="1" applyBorder="1" applyAlignment="1" applyProtection="1">
      <alignment horizontal="left"/>
      <protection locked="0"/>
    </xf>
    <xf numFmtId="189" fontId="15" fillId="0" borderId="0" xfId="0" applyNumberFormat="1" applyFont="1" applyFill="1" applyBorder="1" applyAlignment="1" applyProtection="1">
      <alignment/>
      <protection locked="0"/>
    </xf>
    <xf numFmtId="1" fontId="14" fillId="0" borderId="0" xfId="0" applyNumberFormat="1" applyFont="1" applyFill="1" applyBorder="1" applyAlignment="1" applyProtection="1">
      <alignment/>
      <protection locked="0"/>
    </xf>
    <xf numFmtId="37" fontId="14" fillId="0" borderId="0" xfId="0" applyNumberFormat="1" applyFont="1" applyFill="1" applyAlignment="1">
      <alignment horizontal="centerContinuous"/>
    </xf>
    <xf numFmtId="37" fontId="14" fillId="0" borderId="0" xfId="0" applyNumberFormat="1" applyFont="1" applyFill="1" applyAlignment="1">
      <alignment horizontal="center"/>
    </xf>
    <xf numFmtId="37" fontId="14" fillId="0" borderId="0" xfId="0" applyNumberFormat="1" applyFont="1" applyFill="1" applyBorder="1" applyAlignment="1">
      <alignment/>
    </xf>
    <xf numFmtId="37" fontId="6" fillId="0" borderId="0" xfId="0" applyNumberFormat="1" applyFont="1" applyFill="1" applyBorder="1" applyAlignment="1">
      <alignment/>
    </xf>
    <xf numFmtId="37" fontId="24" fillId="0" borderId="0" xfId="0" applyNumberFormat="1" applyFont="1" applyFill="1" applyBorder="1" applyAlignment="1">
      <alignment/>
    </xf>
    <xf numFmtId="186" fontId="6" fillId="0" borderId="0" xfId="0" applyNumberFormat="1" applyFont="1" applyFill="1" applyBorder="1" applyAlignment="1">
      <alignment/>
    </xf>
    <xf numFmtId="41" fontId="14" fillId="0" borderId="0" xfId="0" applyNumberFormat="1" applyFont="1" applyFill="1" applyBorder="1" applyAlignment="1">
      <alignment/>
    </xf>
    <xf numFmtId="186" fontId="15" fillId="0" borderId="0" xfId="0" applyNumberFormat="1" applyFont="1" applyFill="1" applyAlignment="1">
      <alignment/>
    </xf>
    <xf numFmtId="186" fontId="14" fillId="0" borderId="0" xfId="0" applyNumberFormat="1" applyFont="1" applyFill="1" applyAlignment="1">
      <alignment/>
    </xf>
    <xf numFmtId="186" fontId="15" fillId="0" borderId="3" xfId="0" applyNumberFormat="1" applyFont="1" applyFill="1" applyBorder="1" applyAlignment="1">
      <alignment/>
    </xf>
    <xf numFmtId="186" fontId="14" fillId="0" borderId="3" xfId="0" applyNumberFormat="1" applyFont="1" applyFill="1" applyBorder="1" applyAlignment="1">
      <alignment/>
    </xf>
    <xf numFmtId="186" fontId="15" fillId="0" borderId="0" xfId="0" applyNumberFormat="1" applyFont="1" applyFill="1" applyBorder="1" applyAlignment="1">
      <alignment/>
    </xf>
    <xf numFmtId="37" fontId="14" fillId="0" borderId="4" xfId="0" applyNumberFormat="1" applyFont="1" applyFill="1" applyBorder="1" applyAlignment="1">
      <alignment/>
    </xf>
    <xf numFmtId="186" fontId="6" fillId="0" borderId="10" xfId="0" applyNumberFormat="1" applyFont="1" applyFill="1" applyBorder="1" applyAlignment="1">
      <alignment/>
    </xf>
    <xf numFmtId="37" fontId="14" fillId="0" borderId="6" xfId="0" applyNumberFormat="1" applyFont="1" applyFill="1" applyBorder="1" applyAlignment="1">
      <alignment/>
    </xf>
    <xf numFmtId="37" fontId="14" fillId="0" borderId="11" xfId="0" applyNumberFormat="1" applyFont="1" applyFill="1" applyBorder="1" applyAlignment="1">
      <alignment/>
    </xf>
    <xf numFmtId="37" fontId="14" fillId="0" borderId="12" xfId="0" applyNumberFormat="1" applyFont="1" applyFill="1" applyBorder="1" applyAlignment="1">
      <alignment/>
    </xf>
    <xf numFmtId="37" fontId="14" fillId="0" borderId="10" xfId="0" applyNumberFormat="1" applyFont="1" applyFill="1" applyBorder="1" applyAlignment="1">
      <alignment/>
    </xf>
    <xf numFmtId="186" fontId="15" fillId="0" borderId="10" xfId="0" applyNumberFormat="1" applyFont="1" applyFill="1" applyBorder="1" applyAlignment="1">
      <alignment/>
    </xf>
    <xf numFmtId="186" fontId="24" fillId="0" borderId="10" xfId="0" applyNumberFormat="1" applyFont="1" applyFill="1" applyBorder="1" applyAlignment="1">
      <alignment/>
    </xf>
    <xf numFmtId="186" fontId="24" fillId="0" borderId="0" xfId="0" applyNumberFormat="1" applyFont="1" applyFill="1" applyBorder="1" applyAlignment="1">
      <alignment/>
    </xf>
    <xf numFmtId="186" fontId="14" fillId="0" borderId="0" xfId="0" applyNumberFormat="1" applyFont="1" applyFill="1" applyBorder="1" applyAlignment="1">
      <alignment/>
    </xf>
    <xf numFmtId="186" fontId="14" fillId="0" borderId="10" xfId="0" applyNumberFormat="1" applyFont="1" applyFill="1" applyBorder="1" applyAlignment="1">
      <alignment/>
    </xf>
    <xf numFmtId="186" fontId="6" fillId="0" borderId="13" xfId="0" applyNumberFormat="1" applyFont="1" applyFill="1" applyBorder="1" applyAlignment="1">
      <alignment/>
    </xf>
    <xf numFmtId="186" fontId="24" fillId="0" borderId="13" xfId="0" applyNumberFormat="1" applyFont="1" applyFill="1" applyBorder="1" applyAlignment="1">
      <alignment/>
    </xf>
    <xf numFmtId="49" fontId="3" fillId="0" borderId="0" xfId="21" applyNumberFormat="1" applyFont="1">
      <alignment/>
      <protection/>
    </xf>
    <xf numFmtId="1" fontId="12" fillId="0" borderId="0" xfId="21" applyNumberFormat="1" applyFont="1" applyAlignment="1" applyProtection="1">
      <alignment horizontal="left"/>
      <protection locked="0"/>
    </xf>
    <xf numFmtId="1" fontId="19" fillId="0" borderId="0" xfId="21" applyNumberFormat="1" applyFont="1" applyFill="1" applyBorder="1" applyProtection="1">
      <alignment/>
      <protection locked="0"/>
    </xf>
    <xf numFmtId="1" fontId="12" fillId="0" borderId="0" xfId="21" applyNumberFormat="1" applyFont="1" applyProtection="1">
      <alignment/>
      <protection locked="0"/>
    </xf>
    <xf numFmtId="190" fontId="12" fillId="0" borderId="0" xfId="21" applyNumberFormat="1" applyFont="1" applyFill="1" applyBorder="1" applyProtection="1">
      <alignment/>
      <protection locked="0"/>
    </xf>
    <xf numFmtId="190" fontId="12" fillId="0" borderId="0" xfId="21" applyNumberFormat="1" applyFont="1" applyProtection="1">
      <alignment/>
      <protection locked="0"/>
    </xf>
    <xf numFmtId="1" fontId="19" fillId="0" borderId="0" xfId="21" applyNumberFormat="1" applyFont="1" applyFill="1" applyBorder="1" applyAlignment="1" applyProtection="1">
      <alignment horizontal="left"/>
      <protection locked="0"/>
    </xf>
    <xf numFmtId="2" fontId="4" fillId="0" borderId="0" xfId="21" applyNumberFormat="1" applyFont="1" applyBorder="1">
      <alignment/>
      <protection/>
    </xf>
    <xf numFmtId="49" fontId="4" fillId="0" borderId="0" xfId="21" applyNumberFormat="1" applyFont="1" applyBorder="1">
      <alignment/>
      <protection/>
    </xf>
    <xf numFmtId="49" fontId="4" fillId="0" borderId="0" xfId="21" applyNumberFormat="1" applyFont="1">
      <alignment/>
      <protection/>
    </xf>
    <xf numFmtId="2" fontId="4" fillId="0" borderId="0" xfId="21" applyNumberFormat="1" applyFont="1">
      <alignment/>
      <protection/>
    </xf>
    <xf numFmtId="2" fontId="12" fillId="0" borderId="0" xfId="21" applyNumberFormat="1" applyFont="1">
      <alignment/>
      <protection/>
    </xf>
    <xf numFmtId="2" fontId="12" fillId="0" borderId="0" xfId="21" applyNumberFormat="1" applyFont="1" applyFill="1" applyBorder="1">
      <alignment/>
      <protection/>
    </xf>
    <xf numFmtId="2" fontId="4" fillId="0" borderId="0" xfId="21" applyNumberFormat="1" applyFont="1" applyFill="1" applyBorder="1">
      <alignment/>
      <protection/>
    </xf>
    <xf numFmtId="2" fontId="19" fillId="0" borderId="0" xfId="21" applyNumberFormat="1" applyFont="1" applyFill="1" applyBorder="1">
      <alignment/>
      <protection/>
    </xf>
    <xf numFmtId="49" fontId="26" fillId="0" borderId="0" xfId="21" applyNumberFormat="1" applyFont="1" applyBorder="1">
      <alignment/>
      <protection/>
    </xf>
    <xf numFmtId="0" fontId="28" fillId="0" borderId="0" xfId="21" applyFont="1" applyFill="1" applyBorder="1">
      <alignment/>
      <protection/>
    </xf>
    <xf numFmtId="37" fontId="26" fillId="0" borderId="0" xfId="0" applyNumberFormat="1" applyFont="1" applyFill="1" applyAlignment="1">
      <alignment horizontal="left"/>
    </xf>
    <xf numFmtId="2" fontId="26" fillId="0" borderId="0" xfId="21" applyNumberFormat="1" applyFont="1" applyBorder="1">
      <alignment/>
      <protection/>
    </xf>
    <xf numFmtId="49" fontId="28" fillId="0" borderId="0" xfId="21" applyNumberFormat="1" applyFont="1" applyBorder="1">
      <alignment/>
      <protection/>
    </xf>
    <xf numFmtId="1" fontId="28" fillId="0" borderId="0" xfId="21" applyNumberFormat="1" applyFont="1" applyBorder="1" applyAlignment="1" applyProtection="1">
      <alignment horizontal="left"/>
      <protection locked="0"/>
    </xf>
    <xf numFmtId="2" fontId="28" fillId="0" borderId="0" xfId="21" applyNumberFormat="1" applyFont="1" applyBorder="1">
      <alignment/>
      <protection/>
    </xf>
    <xf numFmtId="1" fontId="28" fillId="0" borderId="0" xfId="21" applyNumberFormat="1" applyFont="1" applyBorder="1" applyProtection="1">
      <alignment/>
      <protection locked="0"/>
    </xf>
    <xf numFmtId="1" fontId="26" fillId="0" borderId="0" xfId="21" applyNumberFormat="1" applyFont="1" applyBorder="1" applyProtection="1">
      <alignment/>
      <protection locked="0"/>
    </xf>
    <xf numFmtId="0" fontId="29" fillId="0" borderId="0" xfId="21" applyFont="1" applyBorder="1" applyAlignment="1">
      <alignment horizontal="centerContinuous"/>
      <protection/>
    </xf>
    <xf numFmtId="37" fontId="26" fillId="0" borderId="0" xfId="0" applyNumberFormat="1" applyFont="1" applyFill="1" applyBorder="1" applyAlignment="1">
      <alignment horizontal="center"/>
    </xf>
    <xf numFmtId="1" fontId="26" fillId="0" borderId="0" xfId="21" applyNumberFormat="1" applyFont="1" applyBorder="1" applyAlignment="1" applyProtection="1">
      <alignment horizontal="left"/>
      <protection locked="0"/>
    </xf>
    <xf numFmtId="188" fontId="26" fillId="0" borderId="9" xfId="0" applyNumberFormat="1" applyFont="1" applyFill="1" applyBorder="1" applyAlignment="1" quotePrefix="1">
      <alignment/>
    </xf>
    <xf numFmtId="0" fontId="28" fillId="0" borderId="9" xfId="21" applyFont="1" applyBorder="1">
      <alignment/>
      <protection/>
    </xf>
    <xf numFmtId="2" fontId="26" fillId="0" borderId="0" xfId="21" applyNumberFormat="1" applyFont="1" applyBorder="1">
      <alignment/>
      <protection/>
    </xf>
    <xf numFmtId="1" fontId="26" fillId="0" borderId="0" xfId="21" applyNumberFormat="1" applyFont="1" applyFill="1" applyBorder="1" applyAlignment="1" applyProtection="1">
      <alignment horizontal="center" vertical="top"/>
      <protection locked="0"/>
    </xf>
    <xf numFmtId="1" fontId="26" fillId="0" borderId="0" xfId="21" applyNumberFormat="1" applyFont="1" applyFill="1" applyBorder="1" applyAlignment="1" applyProtection="1">
      <alignment horizontal="right" vertical="top"/>
      <protection locked="0"/>
    </xf>
    <xf numFmtId="1" fontId="26" fillId="0" borderId="0" xfId="21" applyNumberFormat="1" applyFont="1" applyBorder="1" applyAlignment="1" applyProtection="1">
      <alignment horizontal="right"/>
      <protection locked="0"/>
    </xf>
    <xf numFmtId="3" fontId="28" fillId="0" borderId="0" xfId="15" applyNumberFormat="1" applyFont="1" applyFill="1" applyBorder="1" applyAlignment="1" applyProtection="1">
      <alignment horizontal="right"/>
      <protection locked="0"/>
    </xf>
    <xf numFmtId="1" fontId="26" fillId="0" borderId="0" xfId="21" applyNumberFormat="1" applyFont="1" applyFill="1" applyBorder="1" applyProtection="1">
      <alignment/>
      <protection locked="0"/>
    </xf>
    <xf numFmtId="0" fontId="29" fillId="0" borderId="0" xfId="21" applyFont="1">
      <alignment/>
      <protection/>
    </xf>
    <xf numFmtId="1" fontId="28" fillId="0" borderId="0" xfId="21" applyNumberFormat="1" applyFont="1" applyFill="1" applyBorder="1" applyProtection="1">
      <alignment/>
      <protection locked="0"/>
    </xf>
    <xf numFmtId="190" fontId="26" fillId="0" borderId="0" xfId="21" applyNumberFormat="1" applyFont="1" applyBorder="1" applyProtection="1">
      <alignment/>
      <protection locked="0"/>
    </xf>
    <xf numFmtId="49" fontId="28" fillId="0" borderId="0" xfId="21" applyNumberFormat="1" applyFont="1" applyBorder="1" quotePrefix="1">
      <alignment/>
      <protection/>
    </xf>
    <xf numFmtId="1" fontId="26" fillId="0" borderId="0" xfId="21" applyNumberFormat="1" applyFont="1" applyBorder="1" applyAlignment="1" applyProtection="1">
      <alignment horizontal="left"/>
      <protection locked="0"/>
    </xf>
    <xf numFmtId="2" fontId="28" fillId="0" borderId="0" xfId="21" applyNumberFormat="1" applyFont="1" applyBorder="1">
      <alignment/>
      <protection/>
    </xf>
    <xf numFmtId="37" fontId="30" fillId="2" borderId="0" xfId="0" applyNumberFormat="1" applyFont="1" applyAlignment="1">
      <alignment vertical="top"/>
    </xf>
    <xf numFmtId="37" fontId="30" fillId="2" borderId="0" xfId="0" applyNumberFormat="1" applyFont="1" applyAlignment="1">
      <alignment vertical="top" wrapText="1"/>
    </xf>
    <xf numFmtId="189" fontId="26" fillId="0" borderId="0" xfId="21" applyNumberFormat="1" applyFont="1" applyFill="1" applyBorder="1" applyAlignment="1">
      <alignment horizontal="right"/>
      <protection/>
    </xf>
    <xf numFmtId="189" fontId="28" fillId="0" borderId="0" xfId="21" applyNumberFormat="1" applyFont="1" applyFill="1" applyBorder="1" applyAlignment="1">
      <alignment horizontal="right"/>
      <protection/>
    </xf>
    <xf numFmtId="189" fontId="28" fillId="0" borderId="0" xfId="21" applyNumberFormat="1" applyFont="1" applyBorder="1" applyAlignment="1" applyProtection="1">
      <alignment horizontal="right"/>
      <protection locked="0"/>
    </xf>
    <xf numFmtId="3" fontId="28" fillId="0" borderId="0" xfId="15" applyNumberFormat="1" applyFont="1" applyFill="1" applyBorder="1" applyAlignment="1">
      <alignment horizontal="right"/>
    </xf>
    <xf numFmtId="37" fontId="26" fillId="0" borderId="0" xfId="21" applyNumberFormat="1" applyFont="1" applyFill="1" applyBorder="1" applyAlignment="1">
      <alignment horizontal="right"/>
      <protection/>
    </xf>
    <xf numFmtId="1" fontId="28" fillId="0" borderId="0" xfId="0" applyNumberFormat="1" applyFont="1" applyFill="1" applyBorder="1" applyAlignment="1" applyProtection="1">
      <alignment horizontal="left"/>
      <protection locked="0"/>
    </xf>
    <xf numFmtId="1" fontId="28" fillId="0" borderId="0" xfId="21" applyNumberFormat="1" applyFont="1" applyBorder="1" applyAlignment="1" applyProtection="1" quotePrefix="1">
      <alignment horizontal="left"/>
      <protection locked="0"/>
    </xf>
    <xf numFmtId="189" fontId="26" fillId="0" borderId="0" xfId="21" applyNumberFormat="1" applyFont="1" applyFill="1" applyBorder="1" applyAlignment="1" applyProtection="1">
      <alignment horizontal="right"/>
      <protection locked="0"/>
    </xf>
    <xf numFmtId="37" fontId="28" fillId="0" borderId="0" xfId="0" applyNumberFormat="1" applyFont="1" applyFill="1" applyBorder="1" applyAlignment="1" applyProtection="1">
      <alignment/>
      <protection locked="0"/>
    </xf>
    <xf numFmtId="186" fontId="28" fillId="0" borderId="0" xfId="15" applyNumberFormat="1" applyFont="1" applyBorder="1" applyAlignment="1">
      <alignment/>
    </xf>
    <xf numFmtId="1" fontId="28" fillId="0" borderId="0" xfId="0" applyNumberFormat="1" applyFont="1" applyFill="1" applyBorder="1" applyAlignment="1" applyProtection="1">
      <alignment/>
      <protection locked="0"/>
    </xf>
    <xf numFmtId="3" fontId="26" fillId="0" borderId="0" xfId="15" applyNumberFormat="1" applyFont="1" applyFill="1" applyBorder="1" applyAlignment="1" applyProtection="1">
      <alignment horizontal="right"/>
      <protection locked="0"/>
    </xf>
    <xf numFmtId="1" fontId="26" fillId="0" borderId="0" xfId="0" applyNumberFormat="1" applyFont="1" applyFill="1" applyBorder="1" applyAlignment="1" applyProtection="1">
      <alignment/>
      <protection locked="0"/>
    </xf>
    <xf numFmtId="1" fontId="28" fillId="0" borderId="0" xfId="0" applyNumberFormat="1" applyFont="1" applyFill="1" applyBorder="1" applyAlignment="1" applyProtection="1">
      <alignment/>
      <protection locked="0"/>
    </xf>
    <xf numFmtId="0" fontId="29" fillId="0" borderId="0" xfId="21" applyFont="1" applyBorder="1">
      <alignment/>
      <protection/>
    </xf>
    <xf numFmtId="1" fontId="28" fillId="0" borderId="0" xfId="21" applyNumberFormat="1" applyFont="1" applyFill="1" applyBorder="1" applyAlignment="1" applyProtection="1">
      <alignment horizontal="left"/>
      <protection locked="0"/>
    </xf>
    <xf numFmtId="1" fontId="28" fillId="0" borderId="0" xfId="21" applyNumberFormat="1" applyFont="1" applyBorder="1" applyAlignment="1" applyProtection="1">
      <alignment horizontal="left"/>
      <protection locked="0"/>
    </xf>
    <xf numFmtId="189" fontId="28" fillId="0" borderId="0" xfId="21" applyNumberFormat="1" applyFont="1" applyFill="1" applyBorder="1" applyAlignment="1" applyProtection="1">
      <alignment horizontal="right"/>
      <protection locked="0"/>
    </xf>
    <xf numFmtId="189" fontId="28" fillId="0" borderId="0" xfId="21" applyNumberFormat="1" applyFont="1" applyFill="1" applyBorder="1" applyAlignment="1" applyProtection="1">
      <alignment horizontal="right"/>
      <protection locked="0"/>
    </xf>
    <xf numFmtId="2" fontId="28" fillId="0" borderId="0" xfId="21" applyNumberFormat="1" applyFont="1" applyBorder="1" applyAlignment="1">
      <alignment/>
      <protection/>
    </xf>
    <xf numFmtId="2" fontId="28" fillId="0" borderId="0" xfId="21" applyNumberFormat="1" applyFont="1" applyFill="1" applyBorder="1">
      <alignment/>
      <protection/>
    </xf>
    <xf numFmtId="49" fontId="28" fillId="0" borderId="0" xfId="21" applyNumberFormat="1" applyFont="1">
      <alignment/>
      <protection/>
    </xf>
    <xf numFmtId="2" fontId="28" fillId="0" borderId="0" xfId="21" applyNumberFormat="1" applyFont="1">
      <alignment/>
      <protection/>
    </xf>
    <xf numFmtId="2" fontId="26" fillId="0" borderId="0" xfId="21" applyNumberFormat="1" applyFont="1" applyFill="1" applyBorder="1">
      <alignment/>
      <protection/>
    </xf>
    <xf numFmtId="189" fontId="4" fillId="0" borderId="0" xfId="21" applyNumberFormat="1" applyFont="1" applyFill="1" applyBorder="1" applyAlignment="1" applyProtection="1">
      <alignment horizontal="right"/>
      <protection locked="0"/>
    </xf>
    <xf numFmtId="189" fontId="4" fillId="0" borderId="0" xfId="21" applyNumberFormat="1" applyFont="1" applyBorder="1" applyAlignment="1" applyProtection="1">
      <alignment horizontal="right"/>
      <protection locked="0"/>
    </xf>
    <xf numFmtId="3" fontId="4" fillId="0" borderId="0" xfId="15" applyNumberFormat="1" applyFont="1" applyFill="1" applyBorder="1" applyAlignment="1" applyProtection="1">
      <alignment horizontal="right"/>
      <protection locked="0"/>
    </xf>
    <xf numFmtId="189" fontId="4" fillId="0" borderId="0" xfId="21" applyNumberFormat="1" applyFont="1" applyBorder="1" applyAlignment="1">
      <alignment horizontal="right"/>
      <protection/>
    </xf>
    <xf numFmtId="189" fontId="4" fillId="0" borderId="0" xfId="21" applyNumberFormat="1" applyFont="1" applyFill="1" applyBorder="1" applyAlignment="1">
      <alignment horizontal="right"/>
      <protection/>
    </xf>
    <xf numFmtId="0" fontId="10" fillId="0" borderId="0" xfId="21" applyFont="1" applyBorder="1">
      <alignment/>
      <protection/>
    </xf>
    <xf numFmtId="37" fontId="4" fillId="0" borderId="0" xfId="21" applyNumberFormat="1" applyFont="1" applyBorder="1" applyProtection="1">
      <alignment/>
      <protection locked="0"/>
    </xf>
    <xf numFmtId="189" fontId="9" fillId="0" borderId="0" xfId="21" applyNumberFormat="1" applyFont="1" applyFill="1" applyBorder="1" applyAlignment="1">
      <alignment horizontal="right"/>
      <protection/>
    </xf>
    <xf numFmtId="189" fontId="4" fillId="0" borderId="0" xfId="21" applyNumberFormat="1" applyFont="1" applyFill="1" applyBorder="1" applyAlignment="1">
      <alignment horizontal="right"/>
      <protection/>
    </xf>
    <xf numFmtId="37" fontId="4" fillId="0" borderId="0" xfId="21" applyNumberFormat="1" applyFont="1" applyBorder="1">
      <alignment/>
      <protection/>
    </xf>
    <xf numFmtId="189" fontId="4" fillId="0" borderId="0" xfId="21" applyNumberFormat="1" applyFont="1" applyAlignment="1">
      <alignment horizontal="right"/>
      <protection/>
    </xf>
    <xf numFmtId="189" fontId="4" fillId="0" borderId="0" xfId="21" applyNumberFormat="1" applyFont="1" applyAlignment="1" applyProtection="1">
      <alignment horizontal="right"/>
      <protection locked="0"/>
    </xf>
    <xf numFmtId="49" fontId="4" fillId="0" borderId="0" xfId="21" applyNumberFormat="1" applyFont="1" applyAlignment="1">
      <alignment wrapText="1"/>
      <protection/>
    </xf>
    <xf numFmtId="49" fontId="4" fillId="0" borderId="0" xfId="21" applyNumberFormat="1" applyFont="1" applyFill="1" applyBorder="1" applyAlignment="1">
      <alignment wrapText="1"/>
      <protection/>
    </xf>
    <xf numFmtId="41" fontId="4" fillId="0" borderId="0" xfId="21" applyNumberFormat="1" applyFont="1" applyFill="1" applyBorder="1">
      <alignment/>
      <protection/>
    </xf>
    <xf numFmtId="41" fontId="4" fillId="0" borderId="0" xfId="21" applyNumberFormat="1" applyFont="1">
      <alignment/>
      <protection/>
    </xf>
    <xf numFmtId="41" fontId="4" fillId="0" borderId="0" xfId="21" applyNumberFormat="1" applyFont="1">
      <alignment/>
      <protection/>
    </xf>
    <xf numFmtId="41" fontId="9" fillId="0" borderId="0" xfId="21" applyNumberFormat="1" applyFont="1" applyFill="1" applyBorder="1">
      <alignment/>
      <protection/>
    </xf>
    <xf numFmtId="41" fontId="4" fillId="0" borderId="0" xfId="21" applyNumberFormat="1" applyFont="1" applyFill="1" applyBorder="1">
      <alignment/>
      <protection/>
    </xf>
    <xf numFmtId="41" fontId="4" fillId="0" borderId="0" xfId="21" applyNumberFormat="1" applyFont="1" applyBorder="1">
      <alignment/>
      <protection/>
    </xf>
    <xf numFmtId="2" fontId="9" fillId="0" borderId="0" xfId="21" applyNumberFormat="1" applyFont="1" applyFill="1" applyBorder="1">
      <alignment/>
      <protection/>
    </xf>
    <xf numFmtId="37" fontId="14" fillId="0" borderId="0" xfId="0" applyNumberFormat="1" applyFont="1" applyFill="1" applyAlignment="1">
      <alignment/>
    </xf>
    <xf numFmtId="37" fontId="20" fillId="0" borderId="0" xfId="0" applyNumberFormat="1" applyFont="1" applyFill="1" applyAlignment="1">
      <alignment/>
    </xf>
    <xf numFmtId="37" fontId="16" fillId="0" borderId="0" xfId="0" applyNumberFormat="1" applyFont="1" applyFill="1" applyAlignment="1">
      <alignment/>
    </xf>
    <xf numFmtId="37" fontId="27" fillId="0" borderId="0" xfId="0" applyNumberFormat="1" applyFont="1" applyFill="1" applyAlignment="1">
      <alignment/>
    </xf>
    <xf numFmtId="37" fontId="8" fillId="0" borderId="0" xfId="0" applyNumberFormat="1" applyFont="1" applyFill="1" applyAlignment="1">
      <alignment/>
    </xf>
    <xf numFmtId="1" fontId="28" fillId="0" borderId="9" xfId="21" applyNumberFormat="1" applyFont="1" applyBorder="1" applyAlignment="1" applyProtection="1">
      <alignment horizontal="left"/>
      <protection locked="0"/>
    </xf>
    <xf numFmtId="0" fontId="28" fillId="0" borderId="0" xfId="21" applyFont="1" applyBorder="1">
      <alignment/>
      <protection/>
    </xf>
    <xf numFmtId="1" fontId="26" fillId="0" borderId="0" xfId="21" applyNumberFormat="1" applyFont="1" applyBorder="1" applyAlignment="1" applyProtection="1">
      <alignment horizontal="right"/>
      <protection locked="0"/>
    </xf>
    <xf numFmtId="37" fontId="20" fillId="0" borderId="0" xfId="0" applyNumberFormat="1" applyFont="1" applyFill="1" applyAlignment="1">
      <alignment horizontal="justify" wrapText="1"/>
    </xf>
    <xf numFmtId="37" fontId="21" fillId="0" borderId="0" xfId="0" applyNumberFormat="1" applyFont="1" applyFill="1" applyAlignment="1">
      <alignment horizontal="justify" vertical="center" wrapText="1"/>
    </xf>
    <xf numFmtId="37" fontId="20" fillId="0" borderId="0" xfId="0" applyNumberFormat="1" applyFont="1" applyFill="1" applyAlignment="1">
      <alignment horizontal="justify"/>
    </xf>
    <xf numFmtId="37" fontId="31" fillId="0" borderId="0" xfId="0" applyNumberFormat="1" applyFont="1" applyFill="1" applyAlignment="1">
      <alignment/>
    </xf>
    <xf numFmtId="37" fontId="20" fillId="0" borderId="0" xfId="0" applyNumberFormat="1" applyFont="1" applyFill="1" applyAlignment="1">
      <alignment horizontal="justify" vertical="top" wrapText="1"/>
    </xf>
    <xf numFmtId="188" fontId="15" fillId="0" borderId="0" xfId="0" applyNumberFormat="1" applyFont="1" applyFill="1" applyAlignment="1">
      <alignment horizontal="center"/>
    </xf>
    <xf numFmtId="49" fontId="28" fillId="0" borderId="0" xfId="21" applyNumberFormat="1" applyFont="1" applyBorder="1" applyAlignment="1">
      <alignment vertical="top"/>
      <protection/>
    </xf>
    <xf numFmtId="49" fontId="25" fillId="0" borderId="0" xfId="21" applyNumberFormat="1" applyFont="1">
      <alignment/>
      <protection/>
    </xf>
    <xf numFmtId="1" fontId="28" fillId="0" borderId="0" xfId="21" applyNumberFormat="1" applyFont="1" applyBorder="1" applyAlignment="1" applyProtection="1">
      <alignment horizontal="justify" vertical="top" wrapText="1"/>
      <protection locked="0"/>
    </xf>
    <xf numFmtId="37" fontId="30" fillId="2" borderId="0" xfId="0" applyNumberFormat="1" applyFont="1" applyAlignment="1">
      <alignment horizontal="justify" vertical="top" wrapText="1"/>
    </xf>
    <xf numFmtId="43" fontId="22" fillId="0" borderId="0" xfId="15" applyFont="1" applyFill="1" applyBorder="1" applyAlignment="1">
      <alignment/>
    </xf>
    <xf numFmtId="37" fontId="20" fillId="0" borderId="14" xfId="0" applyNumberFormat="1" applyFont="1" applyFill="1" applyBorder="1" applyAlignment="1">
      <alignment/>
    </xf>
    <xf numFmtId="0" fontId="29" fillId="0" borderId="0" xfId="21" applyFont="1" applyFill="1">
      <alignment/>
      <protection/>
    </xf>
    <xf numFmtId="49" fontId="26" fillId="0" borderId="0" xfId="21" applyNumberFormat="1" applyFont="1" applyBorder="1" quotePrefix="1">
      <alignment/>
      <protection/>
    </xf>
    <xf numFmtId="49" fontId="9" fillId="0" borderId="0" xfId="21" applyNumberFormat="1" applyFont="1" applyBorder="1">
      <alignment/>
      <protection/>
    </xf>
    <xf numFmtId="49" fontId="9" fillId="0" borderId="0" xfId="21" applyNumberFormat="1" applyFont="1">
      <alignment/>
      <protection/>
    </xf>
    <xf numFmtId="49" fontId="9" fillId="0" borderId="0" xfId="21" applyNumberFormat="1" applyFont="1" applyFill="1" applyBorder="1" applyAlignment="1">
      <alignment horizontal="left"/>
      <protection/>
    </xf>
    <xf numFmtId="49" fontId="26" fillId="0" borderId="0" xfId="21" applyNumberFormat="1" applyFont="1">
      <alignment/>
      <protection/>
    </xf>
    <xf numFmtId="37" fontId="29" fillId="0" borderId="0" xfId="21" applyNumberFormat="1" applyFont="1">
      <alignment/>
      <protection/>
    </xf>
    <xf numFmtId="37" fontId="28" fillId="0" borderId="0" xfId="21" applyNumberFormat="1" applyFont="1" applyBorder="1" applyAlignment="1" applyProtection="1">
      <alignment horizontal="right"/>
      <protection locked="0"/>
    </xf>
    <xf numFmtId="37" fontId="28" fillId="0" borderId="0" xfId="21" applyNumberFormat="1" applyFont="1" applyBorder="1">
      <alignment/>
      <protection/>
    </xf>
    <xf numFmtId="37" fontId="26" fillId="0" borderId="0" xfId="21" applyNumberFormat="1" applyFont="1" applyFill="1" applyBorder="1" applyAlignment="1" applyProtection="1">
      <alignment horizontal="right"/>
      <protection locked="0"/>
    </xf>
    <xf numFmtId="37" fontId="28" fillId="0" borderId="0" xfId="21" applyNumberFormat="1" applyFont="1" applyFill="1" applyBorder="1" applyAlignment="1">
      <alignment horizontal="right"/>
      <protection/>
    </xf>
    <xf numFmtId="37" fontId="26" fillId="0" borderId="0" xfId="15" applyNumberFormat="1" applyFont="1" applyFill="1" applyBorder="1" applyAlignment="1" applyProtection="1">
      <alignment horizontal="right"/>
      <protection locked="0"/>
    </xf>
    <xf numFmtId="37" fontId="26" fillId="0" borderId="0" xfId="15" applyNumberFormat="1" applyFont="1" applyBorder="1" applyAlignment="1">
      <alignment/>
    </xf>
    <xf numFmtId="37" fontId="26" fillId="0" borderId="0" xfId="21" applyNumberFormat="1" applyFont="1" applyFill="1" applyBorder="1" applyAlignment="1">
      <alignment horizontal="right"/>
      <protection/>
    </xf>
    <xf numFmtId="37" fontId="29" fillId="0" borderId="0" xfId="21" applyNumberFormat="1" applyFont="1" applyBorder="1">
      <alignment/>
      <protection/>
    </xf>
    <xf numFmtId="37" fontId="28" fillId="0" borderId="0" xfId="21" applyNumberFormat="1" applyFont="1" applyFill="1" applyBorder="1" applyAlignment="1" applyProtection="1">
      <alignment horizontal="right"/>
      <protection locked="0"/>
    </xf>
    <xf numFmtId="37" fontId="26" fillId="0" borderId="0" xfId="21" applyNumberFormat="1" applyFont="1" applyFill="1" applyBorder="1" applyAlignment="1" applyProtection="1">
      <alignment horizontal="right"/>
      <protection locked="0"/>
    </xf>
    <xf numFmtId="43" fontId="29" fillId="0" borderId="0" xfId="15" applyFont="1" applyAlignment="1">
      <alignment/>
    </xf>
    <xf numFmtId="37" fontId="28" fillId="0" borderId="0" xfId="21" applyNumberFormat="1" applyFont="1" applyFill="1" applyBorder="1" applyAlignment="1">
      <alignment horizontal="right"/>
      <protection/>
    </xf>
    <xf numFmtId="37" fontId="28" fillId="0" borderId="8" xfId="21" applyNumberFormat="1" applyFont="1" applyFill="1" applyBorder="1" applyAlignment="1">
      <alignment horizontal="right"/>
      <protection/>
    </xf>
    <xf numFmtId="37" fontId="28" fillId="0" borderId="0" xfId="21" applyNumberFormat="1" applyFont="1" applyFill="1" applyBorder="1" applyAlignment="1" applyProtection="1">
      <alignment horizontal="right"/>
      <protection locked="0"/>
    </xf>
    <xf numFmtId="37" fontId="28" fillId="0" borderId="8" xfId="21" applyNumberFormat="1" applyFont="1" applyFill="1" applyBorder="1" applyAlignment="1" applyProtection="1">
      <alignment horizontal="right"/>
      <protection locked="0"/>
    </xf>
    <xf numFmtId="37" fontId="28" fillId="0" borderId="0" xfId="21" applyNumberFormat="1" applyFont="1" applyFill="1" applyBorder="1" applyAlignment="1">
      <alignment/>
      <protection/>
    </xf>
    <xf numFmtId="1" fontId="28" fillId="0" borderId="0" xfId="21" applyNumberFormat="1" applyFont="1" applyFill="1" applyBorder="1" applyAlignment="1" applyProtection="1">
      <alignment horizontal="center" vertical="top"/>
      <protection locked="0"/>
    </xf>
    <xf numFmtId="43" fontId="28" fillId="0" borderId="0" xfId="15" applyFont="1" applyFill="1" applyBorder="1" applyAlignment="1">
      <alignment horizontal="right"/>
    </xf>
    <xf numFmtId="37" fontId="28" fillId="0" borderId="9" xfId="21" applyNumberFormat="1" applyFont="1" applyFill="1" applyBorder="1" applyAlignment="1">
      <alignment horizontal="right"/>
      <protection/>
    </xf>
    <xf numFmtId="37" fontId="28" fillId="0" borderId="3" xfId="21" applyNumberFormat="1" applyFont="1" applyFill="1" applyBorder="1" applyAlignment="1">
      <alignment horizontal="right"/>
      <protection/>
    </xf>
    <xf numFmtId="186" fontId="28" fillId="0" borderId="0" xfId="15" applyNumberFormat="1" applyFont="1" applyFill="1" applyBorder="1" applyAlignment="1">
      <alignment horizontal="right"/>
    </xf>
    <xf numFmtId="186" fontId="6" fillId="0" borderId="0" xfId="15" applyNumberFormat="1" applyFont="1" applyFill="1" applyBorder="1" applyAlignment="1">
      <alignment/>
    </xf>
    <xf numFmtId="49" fontId="28" fillId="0" borderId="0" xfId="21" applyNumberFormat="1" applyFont="1" applyBorder="1" applyAlignment="1" quotePrefix="1">
      <alignment vertical="top"/>
      <protection/>
    </xf>
    <xf numFmtId="186" fontId="24" fillId="0" borderId="0" xfId="15" applyNumberFormat="1" applyFont="1" applyFill="1" applyBorder="1" applyAlignment="1">
      <alignment/>
    </xf>
    <xf numFmtId="43" fontId="28" fillId="0" borderId="9" xfId="15" applyFont="1" applyFill="1" applyBorder="1" applyAlignment="1">
      <alignment horizontal="right"/>
    </xf>
    <xf numFmtId="37" fontId="22" fillId="0" borderId="0" xfId="0" applyNumberFormat="1" applyFont="1" applyFill="1" applyBorder="1" applyAlignment="1">
      <alignment horizontal="right"/>
    </xf>
    <xf numFmtId="37" fontId="22" fillId="0" borderId="9" xfId="0" applyNumberFormat="1" applyFont="1" applyFill="1" applyBorder="1" applyAlignment="1">
      <alignment horizontal="right"/>
    </xf>
    <xf numFmtId="185" fontId="22" fillId="0" borderId="0" xfId="0" applyNumberFormat="1" applyFont="1" applyFill="1" applyAlignment="1">
      <alignment horizontal="right"/>
    </xf>
    <xf numFmtId="37" fontId="16" fillId="0" borderId="0" xfId="0" applyNumberFormat="1" applyFont="1" applyFill="1" applyAlignment="1">
      <alignment horizontal="right"/>
    </xf>
    <xf numFmtId="37" fontId="16" fillId="0" borderId="2" xfId="0" applyNumberFormat="1" applyFont="1" applyFill="1" applyBorder="1" applyAlignment="1">
      <alignment horizontal="right" vertical="center"/>
    </xf>
    <xf numFmtId="37" fontId="22" fillId="0" borderId="0" xfId="0" applyNumberFormat="1" applyFont="1" applyFill="1" applyBorder="1" applyAlignment="1">
      <alignment horizontal="right" vertical="center"/>
    </xf>
    <xf numFmtId="37" fontId="16" fillId="0" borderId="2" xfId="0" applyNumberFormat="1" applyFont="1" applyFill="1" applyBorder="1" applyAlignment="1">
      <alignment horizontal="right"/>
    </xf>
    <xf numFmtId="37" fontId="16" fillId="0" borderId="10" xfId="0" applyNumberFormat="1" applyFont="1" applyFill="1" applyBorder="1" applyAlignment="1">
      <alignment horizontal="right"/>
    </xf>
    <xf numFmtId="37" fontId="16" fillId="0" borderId="0" xfId="0" applyNumberFormat="1" applyFont="1" applyFill="1" applyBorder="1" applyAlignment="1">
      <alignment horizontal="right"/>
    </xf>
    <xf numFmtId="37" fontId="16" fillId="0" borderId="8" xfId="0" applyNumberFormat="1" applyFont="1" applyFill="1" applyBorder="1" applyAlignment="1">
      <alignment horizontal="right"/>
    </xf>
    <xf numFmtId="37" fontId="22" fillId="0" borderId="8" xfId="0" applyNumberFormat="1" applyFont="1" applyFill="1" applyBorder="1" applyAlignment="1">
      <alignment horizontal="right"/>
    </xf>
    <xf numFmtId="37" fontId="15" fillId="0" borderId="0" xfId="0" applyNumberFormat="1" applyFont="1" applyFill="1" applyBorder="1" applyAlignment="1">
      <alignment/>
    </xf>
    <xf numFmtId="41" fontId="15" fillId="0" borderId="0" xfId="0" applyNumberFormat="1" applyFont="1" applyFill="1" applyBorder="1" applyAlignment="1">
      <alignment/>
    </xf>
    <xf numFmtId="185" fontId="20" fillId="0" borderId="0" xfId="0" applyNumberFormat="1" applyFont="1" applyFill="1" applyAlignment="1">
      <alignment horizontal="right"/>
    </xf>
    <xf numFmtId="185" fontId="27" fillId="0" borderId="0" xfId="0" applyNumberFormat="1" applyFont="1" applyFill="1" applyAlignment="1">
      <alignment horizontal="right"/>
    </xf>
    <xf numFmtId="186" fontId="28" fillId="0" borderId="0" xfId="15" applyNumberFormat="1" applyFont="1" applyFill="1" applyBorder="1" applyAlignment="1">
      <alignment horizontal="right"/>
    </xf>
    <xf numFmtId="186" fontId="28" fillId="0" borderId="3" xfId="15" applyNumberFormat="1" applyFont="1" applyFill="1" applyBorder="1" applyAlignment="1">
      <alignment horizontal="right"/>
    </xf>
    <xf numFmtId="43" fontId="20" fillId="0" borderId="0" xfId="15" applyFont="1" applyFill="1" applyAlignment="1">
      <alignment/>
    </xf>
    <xf numFmtId="43" fontId="22" fillId="0" borderId="0" xfId="15" applyFont="1" applyFill="1" applyAlignment="1">
      <alignment/>
    </xf>
    <xf numFmtId="43" fontId="34" fillId="0" borderId="0" xfId="15" applyFont="1" applyFill="1" applyAlignment="1">
      <alignment/>
    </xf>
    <xf numFmtId="43" fontId="22" fillId="0" borderId="13" xfId="15" applyFont="1" applyFill="1" applyBorder="1" applyAlignment="1">
      <alignment/>
    </xf>
    <xf numFmtId="43" fontId="22" fillId="0" borderId="3" xfId="15" applyFont="1" applyFill="1" applyBorder="1" applyAlignment="1">
      <alignment/>
    </xf>
    <xf numFmtId="37" fontId="34" fillId="0" borderId="0" xfId="0" applyNumberFormat="1" applyFont="1" applyFill="1" applyAlignment="1">
      <alignment horizontal="right"/>
    </xf>
    <xf numFmtId="37" fontId="18" fillId="0" borderId="0" xfId="0" applyNumberFormat="1" applyFont="1" applyFill="1" applyAlignment="1">
      <alignment horizontal="right"/>
    </xf>
    <xf numFmtId="37" fontId="0" fillId="0" borderId="0" xfId="0" applyNumberFormat="1" applyFill="1" applyAlignment="1">
      <alignment horizontal="right"/>
    </xf>
    <xf numFmtId="37" fontId="17" fillId="0" borderId="0" xfId="0" applyNumberFormat="1" applyFont="1" applyFill="1" applyAlignment="1">
      <alignment horizontal="right"/>
    </xf>
    <xf numFmtId="186" fontId="24" fillId="0" borderId="3" xfId="0" applyNumberFormat="1" applyFont="1" applyFill="1" applyBorder="1" applyAlignment="1">
      <alignment/>
    </xf>
    <xf numFmtId="186" fontId="6" fillId="0" borderId="3" xfId="0" applyNumberFormat="1" applyFont="1" applyFill="1" applyBorder="1" applyAlignment="1">
      <alignment/>
    </xf>
    <xf numFmtId="39" fontId="15" fillId="0" borderId="0" xfId="0" applyNumberFormat="1" applyFont="1" applyFill="1" applyAlignment="1">
      <alignment/>
    </xf>
    <xf numFmtId="39" fontId="14" fillId="0" borderId="0" xfId="0" applyNumberFormat="1" applyFont="1" applyFill="1" applyAlignment="1">
      <alignment/>
    </xf>
    <xf numFmtId="37" fontId="20" fillId="0" borderId="15" xfId="0" applyNumberFormat="1" applyFont="1" applyFill="1" applyBorder="1" applyAlignment="1">
      <alignment horizontal="right"/>
    </xf>
    <xf numFmtId="37" fontId="20" fillId="0" borderId="14" xfId="0" applyNumberFormat="1" applyFont="1" applyFill="1" applyBorder="1" applyAlignment="1">
      <alignment horizontal="right"/>
    </xf>
    <xf numFmtId="37" fontId="0" fillId="0" borderId="15" xfId="0" applyNumberFormat="1" applyFill="1" applyBorder="1" applyAlignment="1">
      <alignment/>
    </xf>
    <xf numFmtId="37" fontId="22" fillId="0" borderId="0" xfId="0" applyNumberFormat="1" applyFont="1" applyFill="1" applyAlignment="1">
      <alignment horizontal="right" wrapText="1"/>
    </xf>
    <xf numFmtId="49" fontId="26" fillId="0" borderId="0" xfId="21" applyNumberFormat="1" applyFont="1" applyBorder="1" applyAlignment="1">
      <alignment vertical="top"/>
      <protection/>
    </xf>
    <xf numFmtId="2" fontId="9" fillId="0" borderId="0" xfId="21" applyNumberFormat="1" applyFont="1">
      <alignment/>
      <protection/>
    </xf>
    <xf numFmtId="186" fontId="6" fillId="0" borderId="9" xfId="0" applyNumberFormat="1" applyFont="1" applyFill="1" applyBorder="1" applyAlignment="1">
      <alignment/>
    </xf>
    <xf numFmtId="186" fontId="24" fillId="0" borderId="9" xfId="0" applyNumberFormat="1" applyFont="1" applyFill="1" applyBorder="1" applyAlignment="1">
      <alignment/>
    </xf>
    <xf numFmtId="188" fontId="15" fillId="0" borderId="0" xfId="0" applyNumberFormat="1" applyFont="1" applyFill="1" applyAlignment="1" quotePrefix="1">
      <alignment horizontal="center"/>
    </xf>
    <xf numFmtId="43" fontId="22" fillId="0" borderId="8" xfId="15" applyFont="1" applyFill="1" applyBorder="1" applyAlignment="1">
      <alignment horizontal="right"/>
    </xf>
    <xf numFmtId="43" fontId="22" fillId="0" borderId="0" xfId="15" applyFont="1" applyFill="1" applyBorder="1" applyAlignment="1">
      <alignment horizontal="right"/>
    </xf>
    <xf numFmtId="43" fontId="16" fillId="0" borderId="0" xfId="15" applyFont="1" applyFill="1" applyBorder="1" applyAlignment="1">
      <alignment horizontal="right"/>
    </xf>
    <xf numFmtId="49" fontId="26" fillId="0" borderId="0" xfId="21" applyNumberFormat="1" applyFont="1" applyBorder="1" applyAlignment="1">
      <alignment vertical="center"/>
      <protection/>
    </xf>
    <xf numFmtId="49" fontId="28" fillId="0" borderId="0" xfId="21" applyNumberFormat="1" applyFont="1" applyBorder="1" applyAlignment="1">
      <alignment vertical="center"/>
      <protection/>
    </xf>
    <xf numFmtId="2" fontId="26" fillId="0" borderId="0" xfId="21" applyNumberFormat="1" applyFont="1" applyBorder="1" applyAlignment="1">
      <alignment vertical="center"/>
      <protection/>
    </xf>
    <xf numFmtId="1" fontId="28" fillId="0" borderId="0" xfId="21" applyNumberFormat="1" applyFont="1" applyBorder="1" applyAlignment="1" applyProtection="1">
      <alignment vertical="center"/>
      <protection locked="0"/>
    </xf>
    <xf numFmtId="189" fontId="26" fillId="0" borderId="0" xfId="21" applyNumberFormat="1" applyFont="1" applyFill="1" applyBorder="1" applyAlignment="1" applyProtection="1">
      <alignment horizontal="right" vertical="center"/>
      <protection locked="0"/>
    </xf>
    <xf numFmtId="0" fontId="29" fillId="0" borderId="0" xfId="21" applyFont="1" applyAlignment="1">
      <alignment vertical="center"/>
      <protection/>
    </xf>
    <xf numFmtId="189" fontId="28" fillId="0" borderId="0" xfId="21" applyNumberFormat="1" applyFont="1" applyFill="1" applyBorder="1" applyAlignment="1" applyProtection="1">
      <alignment horizontal="right" vertical="center"/>
      <protection locked="0"/>
    </xf>
    <xf numFmtId="189" fontId="28" fillId="0" borderId="0" xfId="21" applyNumberFormat="1" applyFont="1" applyBorder="1" applyAlignment="1" applyProtection="1">
      <alignment horizontal="right" vertical="center"/>
      <protection locked="0"/>
    </xf>
    <xf numFmtId="3" fontId="28" fillId="0" borderId="0" xfId="15" applyNumberFormat="1" applyFont="1" applyFill="1" applyBorder="1" applyAlignment="1" applyProtection="1">
      <alignment horizontal="right" vertical="center"/>
      <protection locked="0"/>
    </xf>
    <xf numFmtId="2" fontId="28" fillId="0" borderId="0" xfId="21" applyNumberFormat="1" applyFont="1" applyBorder="1" applyAlignment="1">
      <alignment vertical="center"/>
      <protection/>
    </xf>
    <xf numFmtId="49" fontId="26" fillId="0" borderId="0" xfId="21" applyNumberFormat="1" applyFont="1" applyFill="1" applyBorder="1">
      <alignment/>
      <protection/>
    </xf>
    <xf numFmtId="49" fontId="28" fillId="0" borderId="0" xfId="21" applyNumberFormat="1" applyFont="1" applyFill="1" applyBorder="1">
      <alignment/>
      <protection/>
    </xf>
    <xf numFmtId="203" fontId="26" fillId="0" borderId="0" xfId="21" applyNumberFormat="1" applyFont="1" applyBorder="1">
      <alignment/>
      <protection/>
    </xf>
    <xf numFmtId="37" fontId="26" fillId="0" borderId="0" xfId="21" applyNumberFormat="1" applyFont="1" applyFill="1" applyBorder="1" applyAlignment="1" applyProtection="1">
      <alignment horizontal="center"/>
      <protection locked="0"/>
    </xf>
    <xf numFmtId="203" fontId="28" fillId="0" borderId="0" xfId="21" applyNumberFormat="1" applyFont="1" applyBorder="1">
      <alignment/>
      <protection/>
    </xf>
    <xf numFmtId="1" fontId="28" fillId="0" borderId="0" xfId="0" applyNumberFormat="1" applyFont="1" applyFill="1" applyBorder="1" applyAlignment="1" applyProtection="1">
      <alignment/>
      <protection locked="0"/>
    </xf>
    <xf numFmtId="1" fontId="28" fillId="0" borderId="0" xfId="0" applyNumberFormat="1" applyFont="1" applyFill="1" applyBorder="1" applyAlignment="1" applyProtection="1" quotePrefix="1">
      <alignment horizontal="left"/>
      <protection locked="0"/>
    </xf>
    <xf numFmtId="43" fontId="28" fillId="0" borderId="9" xfId="15" applyFont="1" applyFill="1" applyBorder="1" applyAlignment="1">
      <alignment horizontal="right"/>
    </xf>
    <xf numFmtId="37" fontId="28" fillId="0" borderId="0" xfId="21" applyNumberFormat="1" applyFont="1" applyFill="1" applyBorder="1" applyAlignment="1" applyProtection="1" quotePrefix="1">
      <alignment horizontal="right"/>
      <protection locked="0"/>
    </xf>
    <xf numFmtId="37" fontId="28" fillId="0" borderId="3" xfId="21" applyNumberFormat="1" applyFont="1" applyFill="1" applyBorder="1" applyAlignment="1">
      <alignment horizontal="right"/>
      <protection/>
    </xf>
    <xf numFmtId="37" fontId="28" fillId="0" borderId="0" xfId="21" applyNumberFormat="1" applyFont="1" applyBorder="1" applyProtection="1">
      <alignment/>
      <protection locked="0"/>
    </xf>
    <xf numFmtId="189" fontId="28" fillId="0" borderId="0" xfId="21" applyNumberFormat="1" applyFont="1" applyFill="1" applyBorder="1" applyAlignment="1">
      <alignment horizontal="right"/>
      <protection/>
    </xf>
    <xf numFmtId="37" fontId="26" fillId="0" borderId="0" xfId="21" applyNumberFormat="1" applyFont="1" applyBorder="1" applyProtection="1">
      <alignment/>
      <protection locked="0"/>
    </xf>
    <xf numFmtId="1" fontId="26" fillId="0" borderId="0" xfId="21" applyNumberFormat="1" applyFont="1" applyProtection="1">
      <alignment/>
      <protection locked="0"/>
    </xf>
    <xf numFmtId="1" fontId="28" fillId="0" borderId="0" xfId="21" applyNumberFormat="1" applyFont="1" applyProtection="1">
      <alignment/>
      <protection locked="0"/>
    </xf>
    <xf numFmtId="189" fontId="28" fillId="0" borderId="0" xfId="21" applyNumberFormat="1" applyFont="1" applyAlignment="1" applyProtection="1">
      <alignment horizontal="right"/>
      <protection locked="0"/>
    </xf>
    <xf numFmtId="2" fontId="26" fillId="0" borderId="0" xfId="21" applyNumberFormat="1" applyFont="1" applyFill="1" applyBorder="1" applyAlignment="1">
      <alignment horizontal="center"/>
      <protection/>
    </xf>
    <xf numFmtId="2" fontId="26" fillId="0" borderId="0" xfId="21" applyNumberFormat="1" applyFont="1" applyFill="1" applyBorder="1" applyAlignment="1">
      <alignment horizontal="center"/>
      <protection/>
    </xf>
    <xf numFmtId="2" fontId="28" fillId="0" borderId="0" xfId="21" applyNumberFormat="1" applyFont="1" applyAlignment="1">
      <alignment horizontal="center"/>
      <protection/>
    </xf>
    <xf numFmtId="49" fontId="36" fillId="0" borderId="0" xfId="21" applyNumberFormat="1" applyFont="1" applyAlignment="1" quotePrefix="1">
      <alignment horizontal="left"/>
      <protection/>
    </xf>
    <xf numFmtId="49" fontId="28" fillId="0" borderId="0" xfId="21" applyNumberFormat="1" applyFont="1" applyAlignment="1">
      <alignment wrapText="1"/>
      <protection/>
    </xf>
    <xf numFmtId="2" fontId="26" fillId="0" borderId="9" xfId="21" applyNumberFormat="1" applyFont="1" applyFill="1" applyBorder="1" applyAlignment="1">
      <alignment horizontal="center"/>
      <protection/>
    </xf>
    <xf numFmtId="49" fontId="26" fillId="0" borderId="0" xfId="21" applyNumberFormat="1" applyFont="1" applyFill="1" applyBorder="1" applyAlignment="1">
      <alignment horizontal="center" wrapText="1"/>
      <protection/>
    </xf>
    <xf numFmtId="49" fontId="26" fillId="0" borderId="9" xfId="21" applyNumberFormat="1" applyFont="1" applyFill="1" applyBorder="1" applyAlignment="1">
      <alignment horizontal="center" wrapText="1"/>
      <protection/>
    </xf>
    <xf numFmtId="49" fontId="28" fillId="0" borderId="0" xfId="21" applyNumberFormat="1" applyFont="1" applyAlignment="1">
      <alignment horizontal="center" wrapText="1"/>
      <protection/>
    </xf>
    <xf numFmtId="49" fontId="26" fillId="0" borderId="0" xfId="21" applyNumberFormat="1" applyFont="1" applyFill="1" applyBorder="1" applyAlignment="1">
      <alignment horizontal="center" wrapText="1"/>
      <protection/>
    </xf>
    <xf numFmtId="49" fontId="26" fillId="0" borderId="0" xfId="21" applyNumberFormat="1" applyFont="1" applyAlignment="1">
      <alignment wrapText="1"/>
      <protection/>
    </xf>
    <xf numFmtId="49" fontId="26" fillId="0" borderId="0" xfId="21" applyNumberFormat="1" applyFont="1" applyAlignment="1">
      <alignment horizontal="center" wrapText="1"/>
      <protection/>
    </xf>
    <xf numFmtId="38" fontId="28" fillId="0" borderId="0" xfId="21" applyNumberFormat="1" applyFont="1" applyFill="1" applyBorder="1" applyAlignment="1" applyProtection="1">
      <alignment horizontal="right"/>
      <protection locked="0"/>
    </xf>
    <xf numFmtId="37" fontId="28" fillId="0" borderId="0" xfId="21" applyNumberFormat="1" applyFont="1" applyFill="1" applyBorder="1">
      <alignment/>
      <protection/>
    </xf>
    <xf numFmtId="37" fontId="28" fillId="0" borderId="0" xfId="21" applyNumberFormat="1" applyFont="1">
      <alignment/>
      <protection/>
    </xf>
    <xf numFmtId="41" fontId="28" fillId="0" borderId="0" xfId="21" applyNumberFormat="1" applyFont="1">
      <alignment/>
      <protection/>
    </xf>
    <xf numFmtId="41" fontId="26" fillId="0" borderId="0" xfId="21" applyNumberFormat="1" applyFont="1" applyFill="1" applyBorder="1">
      <alignment/>
      <protection/>
    </xf>
    <xf numFmtId="38" fontId="28" fillId="0" borderId="0" xfId="21" applyNumberFormat="1" applyFont="1" applyFill="1" applyBorder="1">
      <alignment/>
      <protection/>
    </xf>
    <xf numFmtId="38" fontId="28" fillId="0" borderId="3" xfId="21" applyNumberFormat="1" applyFont="1" applyFill="1" applyBorder="1">
      <alignment/>
      <protection/>
    </xf>
    <xf numFmtId="37" fontId="28" fillId="0" borderId="0" xfId="21" applyNumberFormat="1" applyFont="1" applyBorder="1">
      <alignment/>
      <protection/>
    </xf>
    <xf numFmtId="41" fontId="28" fillId="0" borderId="0" xfId="21" applyNumberFormat="1" applyFont="1" applyFill="1" applyBorder="1">
      <alignment/>
      <protection/>
    </xf>
    <xf numFmtId="41" fontId="28" fillId="0" borderId="0" xfId="21" applyNumberFormat="1" applyFont="1">
      <alignment/>
      <protection/>
    </xf>
    <xf numFmtId="37" fontId="26" fillId="0" borderId="0" xfId="0" applyNumberFormat="1" applyFont="1" applyFill="1" applyAlignment="1">
      <alignment/>
    </xf>
    <xf numFmtId="37" fontId="28" fillId="0" borderId="0" xfId="0" applyNumberFormat="1" applyFont="1" applyFill="1" applyAlignment="1">
      <alignment/>
    </xf>
    <xf numFmtId="41" fontId="28" fillId="0" borderId="0" xfId="21" applyNumberFormat="1" applyFont="1" applyFill="1" applyBorder="1">
      <alignment/>
      <protection/>
    </xf>
    <xf numFmtId="37" fontId="37" fillId="0" borderId="0" xfId="0" applyNumberFormat="1" applyFont="1" applyFill="1" applyAlignment="1">
      <alignment horizontal="left"/>
    </xf>
    <xf numFmtId="37" fontId="28" fillId="0" borderId="0" xfId="0" applyNumberFormat="1" applyFont="1" applyFill="1" applyBorder="1" applyAlignment="1">
      <alignment/>
    </xf>
    <xf numFmtId="41" fontId="26" fillId="0" borderId="0" xfId="21" applyNumberFormat="1" applyFont="1" applyFill="1" applyBorder="1">
      <alignment/>
      <protection/>
    </xf>
    <xf numFmtId="37" fontId="26" fillId="0" borderId="0" xfId="0" applyNumberFormat="1" applyFont="1" applyFill="1" applyAlignment="1" quotePrefix="1">
      <alignment horizontal="left"/>
    </xf>
    <xf numFmtId="37" fontId="28" fillId="0" borderId="0" xfId="0" applyNumberFormat="1" applyFont="1" applyFill="1" applyBorder="1" applyAlignment="1">
      <alignment horizontal="justify" vertical="top" wrapText="1"/>
    </xf>
    <xf numFmtId="41" fontId="28" fillId="0" borderId="0" xfId="21" applyNumberFormat="1" applyFont="1" applyBorder="1">
      <alignment/>
      <protection/>
    </xf>
    <xf numFmtId="37" fontId="26" fillId="2" borderId="0" xfId="0" applyNumberFormat="1" applyFont="1" applyAlignment="1">
      <alignment horizontal="left"/>
    </xf>
    <xf numFmtId="37" fontId="28" fillId="2" borderId="0" xfId="0" applyNumberFormat="1" applyFont="1" applyAlignment="1">
      <alignment/>
    </xf>
    <xf numFmtId="37" fontId="26" fillId="0" borderId="0" xfId="0" applyNumberFormat="1" applyFont="1" applyFill="1" applyAlignment="1">
      <alignment/>
    </xf>
    <xf numFmtId="37" fontId="28" fillId="0" borderId="0" xfId="0" applyNumberFormat="1" applyFont="1" applyFill="1" applyAlignment="1">
      <alignment/>
    </xf>
    <xf numFmtId="37" fontId="28" fillId="0" borderId="0" xfId="0" applyNumberFormat="1" applyFont="1" applyFill="1" applyAlignment="1">
      <alignment horizontal="justify" vertical="top" wrapText="1"/>
    </xf>
    <xf numFmtId="2" fontId="28" fillId="0" borderId="0" xfId="21" applyNumberFormat="1" applyFont="1" applyAlignment="1">
      <alignment horizontal="left"/>
      <protection/>
    </xf>
    <xf numFmtId="37" fontId="28" fillId="0" borderId="0" xfId="0" applyNumberFormat="1" applyFont="1" applyFill="1" applyAlignment="1">
      <alignment vertical="top"/>
    </xf>
    <xf numFmtId="49" fontId="26" fillId="0" borderId="0" xfId="21" applyNumberFormat="1" applyFont="1" applyFill="1" applyBorder="1" applyAlignment="1" quotePrefix="1">
      <alignment horizontal="left"/>
      <protection/>
    </xf>
    <xf numFmtId="1" fontId="26" fillId="0" borderId="0" xfId="21" applyNumberFormat="1" applyFont="1" applyFill="1" applyBorder="1" applyAlignment="1" applyProtection="1">
      <alignment horizontal="left"/>
      <protection locked="0"/>
    </xf>
    <xf numFmtId="0" fontId="29" fillId="0" borderId="0" xfId="21" applyFont="1" applyFill="1" applyBorder="1">
      <alignment/>
      <protection/>
    </xf>
    <xf numFmtId="49" fontId="26" fillId="0" borderId="0" xfId="21" applyNumberFormat="1" applyFont="1" applyFill="1" applyBorder="1" applyAlignment="1">
      <alignment horizontal="left"/>
      <protection/>
    </xf>
    <xf numFmtId="1" fontId="26" fillId="0" borderId="0" xfId="21" applyNumberFormat="1" applyFont="1" applyFill="1" applyBorder="1" applyAlignment="1" applyProtection="1">
      <alignment horizontal="left"/>
      <protection locked="0"/>
    </xf>
    <xf numFmtId="2" fontId="28" fillId="0" borderId="0" xfId="21" applyNumberFormat="1" applyFont="1" applyBorder="1" applyAlignment="1">
      <alignment horizontal="justify" vertical="top" wrapText="1"/>
      <protection/>
    </xf>
    <xf numFmtId="37" fontId="0" fillId="2" borderId="0" xfId="0" applyNumberFormat="1" applyAlignment="1">
      <alignment horizontal="justify" vertical="top" wrapText="1"/>
    </xf>
    <xf numFmtId="49" fontId="25" fillId="1" borderId="0" xfId="21" applyNumberFormat="1" applyFont="1" applyFill="1" applyBorder="1" applyAlignment="1" applyProtection="1">
      <alignment horizontal="centerContinuous"/>
      <protection locked="0"/>
    </xf>
    <xf numFmtId="49" fontId="19" fillId="1" borderId="0" xfId="21" applyNumberFormat="1" applyFont="1" applyFill="1" applyBorder="1" applyAlignment="1" applyProtection="1">
      <alignment horizontal="centerContinuous"/>
      <protection locked="0"/>
    </xf>
    <xf numFmtId="1" fontId="19" fillId="1" borderId="0" xfId="21" applyNumberFormat="1" applyFont="1" applyFill="1" applyBorder="1" applyAlignment="1" applyProtection="1">
      <alignment horizontal="centerContinuous"/>
      <protection locked="0"/>
    </xf>
    <xf numFmtId="1" fontId="12" fillId="1" borderId="0" xfId="21" applyNumberFormat="1" applyFont="1" applyFill="1" applyBorder="1" applyAlignment="1" applyProtection="1">
      <alignment horizontal="centerContinuous"/>
      <protection locked="0"/>
    </xf>
    <xf numFmtId="190" fontId="12" fillId="1" borderId="0" xfId="21" applyNumberFormat="1" applyFont="1" applyFill="1" applyBorder="1" applyAlignment="1" applyProtection="1">
      <alignment horizontal="centerContinuous"/>
      <protection locked="0"/>
    </xf>
    <xf numFmtId="2" fontId="3" fillId="0" borderId="0" xfId="21" applyNumberFormat="1" applyFont="1" applyBorder="1">
      <alignment/>
      <protection/>
    </xf>
    <xf numFmtId="2" fontId="28" fillId="0" borderId="0" xfId="21" applyNumberFormat="1" applyFont="1" applyBorder="1" applyAlignment="1">
      <alignment horizontal="center" vertical="center"/>
      <protection/>
    </xf>
    <xf numFmtId="37" fontId="30" fillId="2" borderId="0" xfId="0" applyNumberFormat="1" applyFont="1" applyBorder="1" applyAlignment="1">
      <alignment horizontal="justify" wrapText="1"/>
    </xf>
    <xf numFmtId="37" fontId="9" fillId="0" borderId="0" xfId="0" applyNumberFormat="1" applyFont="1" applyFill="1" applyAlignment="1">
      <alignment horizontal="center"/>
    </xf>
    <xf numFmtId="37" fontId="11" fillId="0" borderId="0" xfId="0" applyNumberFormat="1" applyFont="1" applyFill="1" applyAlignment="1">
      <alignment horizontal="center"/>
    </xf>
    <xf numFmtId="37" fontId="15" fillId="0" borderId="0" xfId="0" applyNumberFormat="1" applyFont="1" applyFill="1" applyAlignment="1">
      <alignment horizontal="center"/>
    </xf>
    <xf numFmtId="188" fontId="15" fillId="0" borderId="0" xfId="0" applyNumberFormat="1" applyFont="1" applyFill="1" applyAlignment="1" quotePrefix="1">
      <alignment horizontal="center"/>
    </xf>
    <xf numFmtId="188" fontId="15" fillId="0" borderId="0" xfId="0" applyNumberFormat="1" applyFont="1" applyFill="1" applyAlignment="1">
      <alignment horizontal="center"/>
    </xf>
    <xf numFmtId="37" fontId="6" fillId="0" borderId="0" xfId="0" applyNumberFormat="1" applyFont="1" applyFill="1" applyAlignment="1">
      <alignment horizontal="center"/>
    </xf>
    <xf numFmtId="37" fontId="16" fillId="0" borderId="0" xfId="0" applyNumberFormat="1" applyFont="1" applyFill="1" applyAlignment="1">
      <alignment horizontal="center"/>
    </xf>
    <xf numFmtId="37" fontId="22" fillId="0" borderId="0" xfId="0" applyNumberFormat="1" applyFont="1" applyFill="1" applyAlignment="1">
      <alignment horizontal="center"/>
    </xf>
    <xf numFmtId="37" fontId="33" fillId="0" borderId="0" xfId="0" applyNumberFormat="1" applyFont="1" applyFill="1" applyAlignment="1">
      <alignment horizontal="center"/>
    </xf>
    <xf numFmtId="37" fontId="22" fillId="0" borderId="13" xfId="0" applyNumberFormat="1" applyFont="1" applyFill="1" applyBorder="1" applyAlignment="1">
      <alignment horizontal="center" wrapText="1"/>
    </xf>
    <xf numFmtId="43" fontId="34" fillId="0" borderId="10" xfId="15" applyFont="1" applyFill="1" applyBorder="1" applyAlignment="1">
      <alignment horizontal="center"/>
    </xf>
    <xf numFmtId="37" fontId="5" fillId="0" borderId="0" xfId="0" applyNumberFormat="1" applyFont="1" applyFill="1" applyAlignment="1">
      <alignment horizontal="center"/>
    </xf>
    <xf numFmtId="1" fontId="28" fillId="0" borderId="0" xfId="21" applyNumberFormat="1" applyFont="1" applyBorder="1" applyAlignment="1" applyProtection="1">
      <alignment horizontal="justify" vertical="top" wrapText="1"/>
      <protection locked="0"/>
    </xf>
    <xf numFmtId="37" fontId="30" fillId="2" borderId="0" xfId="0" applyNumberFormat="1" applyFont="1" applyBorder="1" applyAlignment="1">
      <alignment horizontal="justify" vertical="top" wrapText="1"/>
    </xf>
    <xf numFmtId="37" fontId="30" fillId="2" borderId="0" xfId="0" applyNumberFormat="1" applyFont="1" applyAlignment="1">
      <alignment horizontal="justify" vertical="top" wrapText="1"/>
    </xf>
    <xf numFmtId="2" fontId="28" fillId="0" borderId="0" xfId="21" applyNumberFormat="1" applyFont="1" applyBorder="1" applyAlignment="1">
      <alignment horizontal="justify" vertical="top" wrapText="1"/>
      <protection/>
    </xf>
    <xf numFmtId="37" fontId="0" fillId="2" borderId="0" xfId="0" applyNumberFormat="1" applyAlignment="1">
      <alignment horizontal="justify" vertical="top" wrapText="1"/>
    </xf>
    <xf numFmtId="1" fontId="4" fillId="0" borderId="0" xfId="21" applyNumberFormat="1" applyFont="1" applyBorder="1" applyAlignment="1" applyProtection="1">
      <alignment horizontal="justify" vertical="top" wrapText="1"/>
      <protection locked="0"/>
    </xf>
    <xf numFmtId="37" fontId="4" fillId="2" borderId="0" xfId="0" applyFont="1" applyAlignment="1">
      <alignment horizontal="justify" vertical="center" wrapText="1"/>
    </xf>
    <xf numFmtId="1" fontId="28" fillId="0" borderId="0" xfId="0" applyNumberFormat="1" applyFont="1" applyFill="1" applyBorder="1" applyAlignment="1" applyProtection="1">
      <alignment horizontal="justify" wrapText="1"/>
      <protection locked="0"/>
    </xf>
    <xf numFmtId="37" fontId="0" fillId="2" borderId="0" xfId="0" applyNumberFormat="1" applyAlignment="1">
      <alignment horizontal="justify" wrapText="1"/>
    </xf>
    <xf numFmtId="37" fontId="12" fillId="2" borderId="0" xfId="0" applyFont="1" applyAlignment="1">
      <alignment horizontal="justify" vertical="center" wrapText="1"/>
    </xf>
    <xf numFmtId="37" fontId="0" fillId="2" borderId="0" xfId="0" applyNumberFormat="1" applyFont="1" applyAlignment="1">
      <alignment horizontal="justify" vertical="top" wrapText="1"/>
    </xf>
    <xf numFmtId="49" fontId="9" fillId="0" borderId="0" xfId="21" applyNumberFormat="1" applyFont="1" applyAlignment="1">
      <alignment horizontal="center"/>
      <protection/>
    </xf>
    <xf numFmtId="1" fontId="26" fillId="0" borderId="0" xfId="21" applyNumberFormat="1" applyFont="1" applyFill="1" applyBorder="1" applyAlignment="1" applyProtection="1">
      <alignment horizontal="center" vertical="top"/>
      <protection locked="0"/>
    </xf>
    <xf numFmtId="1" fontId="28" fillId="0" borderId="0" xfId="21" applyNumberFormat="1" applyFont="1" applyBorder="1" applyAlignment="1" applyProtection="1">
      <alignment horizontal="justify"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june98-Eng"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Y96"/>
  <sheetViews>
    <sheetView showZeros="0" view="pageBreakPreview" zoomScale="60" zoomScaleNormal="50" workbookViewId="0" topLeftCell="A46">
      <pane xSplit="3180" topLeftCell="D1" activePane="topRight" state="split"/>
      <selection pane="topLeft" activeCell="C23" sqref="C23"/>
      <selection pane="topRight" activeCell="G55" sqref="G55:I55"/>
    </sheetView>
  </sheetViews>
  <sheetFormatPr defaultColWidth="8.77734375" defaultRowHeight="15"/>
  <cols>
    <col min="1" max="1" width="8.99609375" style="74" customWidth="1"/>
    <col min="2" max="2" width="1.77734375" style="2" customWidth="1"/>
    <col min="3" max="3" width="53.21484375" style="20" customWidth="1"/>
    <col min="4" max="4" width="4.4453125" style="2" customWidth="1"/>
    <col min="5" max="5" width="1.2265625" style="2" customWidth="1"/>
    <col min="6" max="6" width="15.21484375" style="2" customWidth="1"/>
    <col min="7" max="7" width="1.2265625" style="2" customWidth="1"/>
    <col min="8" max="8" width="4.99609375" style="2" customWidth="1"/>
    <col min="9" max="9" width="1.2265625" style="2" customWidth="1"/>
    <col min="10" max="10" width="15.3359375" style="2" customWidth="1"/>
    <col min="11" max="11" width="1.2265625" style="2" customWidth="1"/>
    <col min="12" max="12" width="5.6640625" style="2" customWidth="1"/>
    <col min="13" max="13" width="1.5625" style="2" customWidth="1"/>
    <col min="14" max="14" width="14.88671875" style="11" customWidth="1"/>
    <col min="15" max="15" width="1.2265625" style="11" customWidth="1"/>
    <col min="16" max="16" width="4.88671875" style="11" customWidth="1"/>
    <col min="17" max="17" width="0.9921875" style="11" customWidth="1"/>
    <col min="18" max="18" width="15.5546875" style="11" customWidth="1"/>
    <col min="19" max="19" width="1.66796875" style="11" customWidth="1"/>
    <col min="20" max="20" width="4.5546875" style="11" customWidth="1"/>
    <col min="21" max="21" width="1.33203125" style="2" hidden="1" customWidth="1"/>
    <col min="22" max="22" width="5.6640625" style="2" hidden="1" customWidth="1"/>
    <col min="23" max="23" width="1.1171875" style="2" hidden="1" customWidth="1"/>
    <col min="24" max="24" width="9.77734375" style="2" hidden="1" customWidth="1"/>
    <col min="25" max="25" width="0.44140625" style="2" hidden="1" customWidth="1"/>
    <col min="26" max="26" width="5.6640625" style="2" hidden="1" customWidth="1"/>
    <col min="27" max="16384" width="5.6640625" style="2" customWidth="1"/>
  </cols>
  <sheetData>
    <row r="1" spans="1:25" ht="24.75" customHeight="1">
      <c r="A1" s="381" t="s">
        <v>0</v>
      </c>
      <c r="B1" s="381"/>
      <c r="C1" s="381"/>
      <c r="D1" s="381"/>
      <c r="E1" s="381"/>
      <c r="F1" s="381"/>
      <c r="G1" s="381"/>
      <c r="H1" s="381"/>
      <c r="I1" s="381"/>
      <c r="J1" s="381"/>
      <c r="K1" s="381"/>
      <c r="L1" s="381"/>
      <c r="M1" s="381"/>
      <c r="N1" s="381"/>
      <c r="O1" s="381"/>
      <c r="P1" s="381"/>
      <c r="Q1" s="381"/>
      <c r="R1" s="381"/>
      <c r="S1" s="381"/>
      <c r="T1" s="381"/>
      <c r="U1" s="3"/>
      <c r="W1" s="3"/>
      <c r="X1" s="3"/>
      <c r="Y1" s="3"/>
    </row>
    <row r="2" spans="3:13" ht="20.25">
      <c r="C2" s="203"/>
      <c r="D2" s="15"/>
      <c r="E2" s="15"/>
      <c r="F2" s="15"/>
      <c r="G2" s="15"/>
      <c r="H2" s="15"/>
      <c r="I2" s="15"/>
      <c r="J2" s="15"/>
      <c r="K2" s="15"/>
      <c r="L2" s="15"/>
      <c r="M2" s="15"/>
    </row>
    <row r="3" spans="1:20" ht="29.25" customHeight="1">
      <c r="A3" s="381" t="s">
        <v>88</v>
      </c>
      <c r="B3" s="381"/>
      <c r="C3" s="381"/>
      <c r="D3" s="381"/>
      <c r="E3" s="381"/>
      <c r="F3" s="381"/>
      <c r="G3" s="381"/>
      <c r="H3" s="381"/>
      <c r="I3" s="381"/>
      <c r="J3" s="381"/>
      <c r="K3" s="381"/>
      <c r="L3" s="381"/>
      <c r="M3" s="381"/>
      <c r="N3" s="381"/>
      <c r="O3" s="381"/>
      <c r="P3" s="381"/>
      <c r="Q3" s="381"/>
      <c r="R3" s="381"/>
      <c r="S3" s="381"/>
      <c r="T3" s="381"/>
    </row>
    <row r="4" spans="3:13" ht="15" customHeight="1">
      <c r="C4" s="203"/>
      <c r="D4" s="15"/>
      <c r="E4" s="15"/>
      <c r="F4" s="15"/>
      <c r="G4" s="15"/>
      <c r="H4" s="42"/>
      <c r="I4" s="15"/>
      <c r="J4" s="15"/>
      <c r="K4" s="15"/>
      <c r="L4" s="15"/>
      <c r="M4" s="15"/>
    </row>
    <row r="5" spans="1:20" ht="27" customHeight="1">
      <c r="A5" s="382" t="s">
        <v>185</v>
      </c>
      <c r="B5" s="382"/>
      <c r="C5" s="382"/>
      <c r="D5" s="382"/>
      <c r="E5" s="382"/>
      <c r="F5" s="382"/>
      <c r="G5" s="382"/>
      <c r="H5" s="382"/>
      <c r="I5" s="382"/>
      <c r="J5" s="382"/>
      <c r="K5" s="382"/>
      <c r="L5" s="382"/>
      <c r="M5" s="382"/>
      <c r="N5" s="382"/>
      <c r="O5" s="382"/>
      <c r="P5" s="382"/>
      <c r="Q5" s="382"/>
      <c r="R5" s="382"/>
      <c r="S5" s="382"/>
      <c r="T5" s="382"/>
    </row>
    <row r="6" spans="3:4" ht="24" customHeight="1">
      <c r="C6" s="19"/>
      <c r="D6" s="4"/>
    </row>
    <row r="8" spans="2:25" ht="20.25">
      <c r="B8" s="3"/>
      <c r="F8" s="375" t="s">
        <v>127</v>
      </c>
      <c r="G8" s="375"/>
      <c r="H8" s="375"/>
      <c r="I8" s="375"/>
      <c r="J8" s="375"/>
      <c r="L8" s="3"/>
      <c r="M8" s="5"/>
      <c r="N8" s="376" t="s">
        <v>131</v>
      </c>
      <c r="O8" s="376"/>
      <c r="P8" s="376"/>
      <c r="Q8" s="376"/>
      <c r="R8" s="376"/>
      <c r="U8" s="3"/>
      <c r="W8" s="3"/>
      <c r="X8" s="3"/>
      <c r="Y8" s="3"/>
    </row>
    <row r="9" spans="1:25" ht="20.25">
      <c r="A9" s="75"/>
      <c r="B9" s="6"/>
      <c r="E9" s="377" t="s">
        <v>19</v>
      </c>
      <c r="F9" s="377"/>
      <c r="G9" s="377"/>
      <c r="H9" s="48"/>
      <c r="J9" s="56" t="s">
        <v>20</v>
      </c>
      <c r="K9" s="48"/>
      <c r="L9" s="6"/>
      <c r="M9" s="377" t="s">
        <v>19</v>
      </c>
      <c r="N9" s="377"/>
      <c r="O9" s="377"/>
      <c r="P9" s="7"/>
      <c r="Q9" s="377" t="s">
        <v>20</v>
      </c>
      <c r="R9" s="377"/>
      <c r="S9" s="377"/>
      <c r="U9" s="17" t="s">
        <v>2</v>
      </c>
      <c r="X9" s="6" t="s">
        <v>1</v>
      </c>
      <c r="Y9" s="6" t="s">
        <v>2</v>
      </c>
    </row>
    <row r="10" spans="1:25" ht="20.25">
      <c r="A10" s="75"/>
      <c r="B10" s="6"/>
      <c r="E10" s="7"/>
      <c r="F10" s="56" t="s">
        <v>12</v>
      </c>
      <c r="G10" s="56"/>
      <c r="H10" s="48"/>
      <c r="J10" s="56" t="s">
        <v>21</v>
      </c>
      <c r="K10" s="48"/>
      <c r="L10" s="6"/>
      <c r="M10" s="377" t="s">
        <v>12</v>
      </c>
      <c r="N10" s="377"/>
      <c r="O10" s="377"/>
      <c r="P10" s="7"/>
      <c r="Q10" s="377" t="s">
        <v>21</v>
      </c>
      <c r="R10" s="377"/>
      <c r="S10" s="377"/>
      <c r="U10" s="17" t="s">
        <v>2</v>
      </c>
      <c r="X10" s="6" t="s">
        <v>3</v>
      </c>
      <c r="Y10" s="6" t="s">
        <v>2</v>
      </c>
    </row>
    <row r="11" spans="1:25" ht="20.25">
      <c r="A11" s="75"/>
      <c r="B11" s="6"/>
      <c r="E11" s="377" t="s">
        <v>122</v>
      </c>
      <c r="F11" s="377"/>
      <c r="G11" s="377"/>
      <c r="H11" s="48"/>
      <c r="J11" s="56" t="s">
        <v>122</v>
      </c>
      <c r="K11" s="48"/>
      <c r="L11" s="6"/>
      <c r="M11" s="383" t="s">
        <v>137</v>
      </c>
      <c r="N11" s="383"/>
      <c r="O11" s="383"/>
      <c r="P11" s="7"/>
      <c r="Q11" s="377" t="s">
        <v>134</v>
      </c>
      <c r="R11" s="377"/>
      <c r="S11" s="377"/>
      <c r="U11" s="17" t="s">
        <v>2</v>
      </c>
      <c r="X11" s="18" t="s">
        <v>13</v>
      </c>
      <c r="Y11" s="6" t="s">
        <v>2</v>
      </c>
    </row>
    <row r="12" spans="1:25" ht="20.25">
      <c r="A12" s="75"/>
      <c r="B12" s="6"/>
      <c r="E12" s="378" t="s">
        <v>186</v>
      </c>
      <c r="F12" s="379"/>
      <c r="G12" s="379"/>
      <c r="H12" s="55"/>
      <c r="J12" s="292" t="s">
        <v>187</v>
      </c>
      <c r="K12" s="215"/>
      <c r="L12" s="215"/>
      <c r="M12" s="378" t="s">
        <v>186</v>
      </c>
      <c r="N12" s="379"/>
      <c r="O12" s="379"/>
      <c r="P12" s="7"/>
      <c r="Q12" s="378" t="s">
        <v>187</v>
      </c>
      <c r="R12" s="379"/>
      <c r="S12" s="379"/>
      <c r="U12" s="17" t="s">
        <v>2</v>
      </c>
      <c r="X12" s="18" t="s">
        <v>9</v>
      </c>
      <c r="Y12" s="6" t="s">
        <v>2</v>
      </c>
    </row>
    <row r="13" spans="1:25" ht="20.25">
      <c r="A13" s="75"/>
      <c r="B13" s="6"/>
      <c r="E13" s="380" t="s">
        <v>4</v>
      </c>
      <c r="F13" s="380"/>
      <c r="G13" s="380"/>
      <c r="H13" s="13"/>
      <c r="J13" s="49" t="s">
        <v>4</v>
      </c>
      <c r="K13" s="13"/>
      <c r="L13" s="6"/>
      <c r="M13" s="380" t="s">
        <v>4</v>
      </c>
      <c r="N13" s="380"/>
      <c r="O13" s="380"/>
      <c r="P13" s="7"/>
      <c r="Q13" s="380" t="s">
        <v>4</v>
      </c>
      <c r="R13" s="380"/>
      <c r="S13" s="380"/>
      <c r="U13" s="17" t="s">
        <v>2</v>
      </c>
      <c r="X13" s="6" t="s">
        <v>4</v>
      </c>
      <c r="Y13" s="6" t="s">
        <v>2</v>
      </c>
    </row>
    <row r="14" spans="3:18" ht="20.25">
      <c r="C14" s="19"/>
      <c r="D14" s="19"/>
      <c r="N14" s="2"/>
      <c r="R14" s="2"/>
    </row>
    <row r="15" spans="1:24" ht="36" customHeight="1" thickBot="1">
      <c r="A15" s="76" t="s">
        <v>42</v>
      </c>
      <c r="B15" s="7"/>
      <c r="C15" s="23" t="s">
        <v>147</v>
      </c>
      <c r="D15" s="12"/>
      <c r="E15" s="20"/>
      <c r="F15" s="57">
        <v>215272</v>
      </c>
      <c r="G15" s="30"/>
      <c r="H15" s="30"/>
      <c r="I15" s="20"/>
      <c r="J15" s="264">
        <v>198047</v>
      </c>
      <c r="K15" s="30"/>
      <c r="L15" s="30"/>
      <c r="M15" s="30"/>
      <c r="N15" s="58">
        <v>632050</v>
      </c>
      <c r="O15" s="59"/>
      <c r="P15" s="59"/>
      <c r="Q15" s="59"/>
      <c r="R15" s="264">
        <v>603692</v>
      </c>
      <c r="X15" s="21">
        <v>562932</v>
      </c>
    </row>
    <row r="16" spans="2:24" ht="12" customHeight="1">
      <c r="B16" s="7"/>
      <c r="C16" s="19"/>
      <c r="D16" s="12"/>
      <c r="E16" s="20"/>
      <c r="F16" s="60"/>
      <c r="G16" s="20"/>
      <c r="H16" s="20"/>
      <c r="I16" s="20"/>
      <c r="J16" s="254"/>
      <c r="K16" s="20"/>
      <c r="L16" s="20"/>
      <c r="M16" s="20"/>
      <c r="N16" s="32"/>
      <c r="O16" s="61"/>
      <c r="P16" s="61"/>
      <c r="Q16" s="61"/>
      <c r="R16" s="254"/>
      <c r="X16" s="8"/>
    </row>
    <row r="17" spans="1:24" ht="22.5" customHeight="1" thickBot="1">
      <c r="A17" s="76" t="s">
        <v>165</v>
      </c>
      <c r="B17" s="7"/>
      <c r="C17" s="23" t="s">
        <v>40</v>
      </c>
      <c r="D17" s="12"/>
      <c r="E17" s="20"/>
      <c r="F17" s="57">
        <v>-319</v>
      </c>
      <c r="G17" s="20"/>
      <c r="H17" s="20"/>
      <c r="I17" s="20"/>
      <c r="J17" s="264">
        <v>61</v>
      </c>
      <c r="K17" s="20"/>
      <c r="L17" s="20"/>
      <c r="M17" s="20"/>
      <c r="N17" s="58">
        <v>107</v>
      </c>
      <c r="O17" s="61"/>
      <c r="P17" s="61"/>
      <c r="Q17" s="61"/>
      <c r="R17" s="264">
        <v>1400</v>
      </c>
      <c r="X17" s="8"/>
    </row>
    <row r="18" spans="1:24" ht="12" customHeight="1">
      <c r="A18" s="76"/>
      <c r="B18" s="7"/>
      <c r="C18" s="19"/>
      <c r="D18" s="12"/>
      <c r="E18" s="20"/>
      <c r="F18" s="60"/>
      <c r="G18" s="20"/>
      <c r="H18" s="20"/>
      <c r="I18" s="20"/>
      <c r="J18" s="254"/>
      <c r="K18" s="20"/>
      <c r="L18" s="20"/>
      <c r="M18" s="20"/>
      <c r="N18" s="32"/>
      <c r="O18" s="61"/>
      <c r="P18" s="61"/>
      <c r="Q18" s="61"/>
      <c r="R18" s="254"/>
      <c r="X18" s="8"/>
    </row>
    <row r="19" spans="1:24" ht="22.5" customHeight="1" thickBot="1">
      <c r="A19" s="76" t="s">
        <v>43</v>
      </c>
      <c r="B19" s="7"/>
      <c r="C19" s="23" t="s">
        <v>175</v>
      </c>
      <c r="D19" s="12"/>
      <c r="E19" s="20"/>
      <c r="F19" s="57">
        <v>33</v>
      </c>
      <c r="G19" s="20"/>
      <c r="H19" s="20"/>
      <c r="I19" s="20"/>
      <c r="J19" s="293">
        <v>0</v>
      </c>
      <c r="K19" s="20"/>
      <c r="L19" s="20"/>
      <c r="M19" s="20"/>
      <c r="N19" s="62">
        <v>139</v>
      </c>
      <c r="O19" s="61"/>
      <c r="P19" s="61"/>
      <c r="Q19" s="61"/>
      <c r="R19" s="264">
        <v>1103</v>
      </c>
      <c r="X19" s="8"/>
    </row>
    <row r="20" spans="2:24" ht="15.75" customHeight="1">
      <c r="B20" s="7"/>
      <c r="D20" s="7"/>
      <c r="E20" s="20"/>
      <c r="F20" s="36"/>
      <c r="G20" s="20"/>
      <c r="H20" s="20"/>
      <c r="I20" s="20"/>
      <c r="J20" s="36"/>
      <c r="K20" s="20"/>
      <c r="L20" s="20"/>
      <c r="M20" s="20"/>
      <c r="N20" s="19"/>
      <c r="O20" s="61"/>
      <c r="P20" s="61"/>
      <c r="Q20" s="61"/>
      <c r="R20" s="36"/>
      <c r="X20" s="22"/>
    </row>
    <row r="21" spans="1:24" ht="66" customHeight="1">
      <c r="A21" s="74" t="s">
        <v>44</v>
      </c>
      <c r="B21" s="24"/>
      <c r="C21" s="214" t="s">
        <v>176</v>
      </c>
      <c r="D21" s="38"/>
      <c r="E21" s="30"/>
      <c r="F21" s="60">
        <v>34532</v>
      </c>
      <c r="G21" s="30"/>
      <c r="H21" s="30"/>
      <c r="I21" s="30"/>
      <c r="J21" s="254">
        <v>21993</v>
      </c>
      <c r="K21" s="30"/>
      <c r="L21" s="30"/>
      <c r="M21" s="30"/>
      <c r="N21" s="60">
        <v>84564</v>
      </c>
      <c r="O21" s="30"/>
      <c r="P21" s="59"/>
      <c r="Q21" s="30"/>
      <c r="R21" s="254">
        <v>53678</v>
      </c>
      <c r="S21" s="30"/>
      <c r="X21" s="22">
        <v>76075</v>
      </c>
    </row>
    <row r="22" spans="2:24" ht="30.75" customHeight="1">
      <c r="B22" s="24"/>
      <c r="C22" s="210" t="s">
        <v>100</v>
      </c>
      <c r="D22" s="38"/>
      <c r="E22" s="30"/>
      <c r="F22" s="60">
        <v>0</v>
      </c>
      <c r="G22" s="30"/>
      <c r="H22" s="30"/>
      <c r="I22" s="30"/>
      <c r="J22" s="254">
        <v>0</v>
      </c>
      <c r="K22" s="30"/>
      <c r="L22" s="30"/>
      <c r="M22" s="30"/>
      <c r="N22" s="60"/>
      <c r="O22" s="30"/>
      <c r="P22" s="59"/>
      <c r="Q22" s="30"/>
      <c r="R22" s="254"/>
      <c r="S22" s="30"/>
      <c r="X22" s="22"/>
    </row>
    <row r="23" spans="1:24" ht="30.75" customHeight="1">
      <c r="A23" s="76" t="s">
        <v>45</v>
      </c>
      <c r="B23" s="7"/>
      <c r="C23" s="20" t="s">
        <v>177</v>
      </c>
      <c r="D23" s="7"/>
      <c r="E23" s="30"/>
      <c r="F23" s="60">
        <v>9281</v>
      </c>
      <c r="G23" s="30"/>
      <c r="H23" s="30"/>
      <c r="I23" s="30"/>
      <c r="J23" s="254">
        <v>12073</v>
      </c>
      <c r="K23" s="30"/>
      <c r="L23" s="30"/>
      <c r="M23" s="30"/>
      <c r="N23" s="63">
        <v>32542</v>
      </c>
      <c r="O23" s="30"/>
      <c r="P23" s="59"/>
      <c r="Q23" s="30"/>
      <c r="R23" s="254">
        <v>9448</v>
      </c>
      <c r="S23" s="30"/>
      <c r="X23" s="22"/>
    </row>
    <row r="24" spans="1:24" ht="25.5" customHeight="1">
      <c r="A24" s="76" t="s">
        <v>46</v>
      </c>
      <c r="B24" s="7"/>
      <c r="C24" s="20" t="s">
        <v>83</v>
      </c>
      <c r="D24" s="7"/>
      <c r="E24" s="30"/>
      <c r="F24" s="60">
        <v>7054</v>
      </c>
      <c r="G24" s="30"/>
      <c r="H24" s="30"/>
      <c r="I24" s="30"/>
      <c r="J24" s="254">
        <v>5461</v>
      </c>
      <c r="K24" s="30"/>
      <c r="L24" s="30"/>
      <c r="M24" s="30"/>
      <c r="N24" s="63">
        <v>22576</v>
      </c>
      <c r="O24" s="30"/>
      <c r="P24" s="59"/>
      <c r="Q24" s="30"/>
      <c r="R24" s="254">
        <v>3381</v>
      </c>
      <c r="S24" s="30"/>
      <c r="X24" s="22"/>
    </row>
    <row r="25" spans="1:24" ht="25.5" customHeight="1">
      <c r="A25" s="76" t="s">
        <v>47</v>
      </c>
      <c r="B25" s="7"/>
      <c r="C25" s="20" t="s">
        <v>41</v>
      </c>
      <c r="D25" s="7"/>
      <c r="E25" s="30"/>
      <c r="F25" s="220">
        <v>0</v>
      </c>
      <c r="G25" s="30"/>
      <c r="H25" s="30"/>
      <c r="I25" s="30"/>
      <c r="J25" s="294">
        <v>0</v>
      </c>
      <c r="K25" s="30"/>
      <c r="L25" s="30"/>
      <c r="M25" s="30"/>
      <c r="N25" s="63">
        <v>0</v>
      </c>
      <c r="O25" s="30"/>
      <c r="P25" s="59"/>
      <c r="Q25" s="30"/>
      <c r="R25" s="294">
        <v>0</v>
      </c>
      <c r="S25" s="30"/>
      <c r="X25" s="22"/>
    </row>
    <row r="26" spans="2:24" ht="9.75" customHeight="1">
      <c r="B26" s="7"/>
      <c r="D26" s="7"/>
      <c r="E26" s="30"/>
      <c r="F26" s="65">
        <v>0</v>
      </c>
      <c r="G26" s="30"/>
      <c r="H26" s="30"/>
      <c r="I26" s="30"/>
      <c r="J26" s="255">
        <v>0</v>
      </c>
      <c r="K26" s="30"/>
      <c r="L26" s="30"/>
      <c r="M26" s="30"/>
      <c r="N26" s="65"/>
      <c r="O26" s="30"/>
      <c r="P26" s="59"/>
      <c r="Q26" s="30"/>
      <c r="R26" s="255"/>
      <c r="S26" s="30"/>
      <c r="X26" s="22"/>
    </row>
    <row r="27" spans="1:24" s="15" customFormat="1" ht="27.75" customHeight="1">
      <c r="A27" s="76" t="s">
        <v>48</v>
      </c>
      <c r="B27" s="202"/>
      <c r="C27" s="210" t="s">
        <v>14</v>
      </c>
      <c r="D27" s="202"/>
      <c r="E27" s="203"/>
      <c r="F27" s="204">
        <f>F21-SUM(F23:F25)</f>
        <v>18197</v>
      </c>
      <c r="G27" s="203"/>
      <c r="H27" s="203"/>
      <c r="I27" s="203"/>
      <c r="J27" s="204">
        <f>J21-SUM(J23:J25)</f>
        <v>4459</v>
      </c>
      <c r="K27" s="203"/>
      <c r="L27" s="203"/>
      <c r="M27" s="203"/>
      <c r="N27" s="204">
        <f>N21-SUM(N23:N25)</f>
        <v>29446</v>
      </c>
      <c r="O27" s="205"/>
      <c r="P27" s="205"/>
      <c r="Q27" s="205"/>
      <c r="R27" s="204">
        <f>R21-SUM(R23:R25)</f>
        <v>40849</v>
      </c>
      <c r="S27" s="46"/>
      <c r="T27" s="46"/>
      <c r="X27" s="206"/>
    </row>
    <row r="28" spans="2:24" ht="5.25" customHeight="1">
      <c r="B28" s="7"/>
      <c r="C28" s="210"/>
      <c r="D28" s="7"/>
      <c r="E28" s="20"/>
      <c r="F28" s="19"/>
      <c r="G28" s="20"/>
      <c r="H28" s="20"/>
      <c r="I28" s="20"/>
      <c r="J28" s="257"/>
      <c r="K28" s="20"/>
      <c r="L28" s="20"/>
      <c r="M28" s="20"/>
      <c r="N28" s="19"/>
      <c r="O28" s="61"/>
      <c r="P28" s="61"/>
      <c r="Q28" s="61"/>
      <c r="R28" s="257"/>
      <c r="X28" s="22"/>
    </row>
    <row r="29" spans="1:24" ht="21" customHeight="1">
      <c r="A29" s="77" t="s">
        <v>119</v>
      </c>
      <c r="B29" s="7"/>
      <c r="C29" s="20" t="s">
        <v>128</v>
      </c>
      <c r="D29" s="7"/>
      <c r="E29" s="20"/>
      <c r="F29" s="60">
        <v>-26111.471000000005</v>
      </c>
      <c r="G29" s="20"/>
      <c r="H29" s="20"/>
      <c r="I29" s="20"/>
      <c r="J29" s="254">
        <v>11328</v>
      </c>
      <c r="K29" s="20"/>
      <c r="L29" s="20"/>
      <c r="M29" s="20"/>
      <c r="N29" s="19">
        <v>-57837.471000000005</v>
      </c>
      <c r="O29" s="61"/>
      <c r="P29" s="61"/>
      <c r="Q29" s="61"/>
      <c r="R29" s="254">
        <v>17360</v>
      </c>
      <c r="X29" s="22">
        <v>40663</v>
      </c>
    </row>
    <row r="30" spans="1:24" ht="6.75" customHeight="1">
      <c r="A30" s="77"/>
      <c r="B30" s="7"/>
      <c r="D30" s="7"/>
      <c r="E30" s="20"/>
      <c r="F30" s="65"/>
      <c r="G30" s="20"/>
      <c r="H30" s="20"/>
      <c r="I30" s="20"/>
      <c r="J30" s="255"/>
      <c r="K30" s="20"/>
      <c r="L30" s="20"/>
      <c r="M30" s="20"/>
      <c r="N30" s="19"/>
      <c r="O30" s="61"/>
      <c r="P30" s="61"/>
      <c r="Q30" s="61"/>
      <c r="R30" s="255"/>
      <c r="X30" s="22"/>
    </row>
    <row r="31" spans="1:24" s="25" customFormat="1" ht="39.75" customHeight="1">
      <c r="A31" s="77" t="s">
        <v>49</v>
      </c>
      <c r="B31" s="24"/>
      <c r="C31" s="211" t="s">
        <v>5</v>
      </c>
      <c r="D31" s="39"/>
      <c r="E31" s="27"/>
      <c r="F31" s="258">
        <f>F27+F29</f>
        <v>-7914.471000000005</v>
      </c>
      <c r="G31" s="43"/>
      <c r="H31" s="43"/>
      <c r="I31" s="27"/>
      <c r="J31" s="28">
        <f>+J27+J29</f>
        <v>15787</v>
      </c>
      <c r="K31" s="43"/>
      <c r="L31" s="43"/>
      <c r="M31" s="43"/>
      <c r="N31" s="258">
        <f>N27+N29</f>
        <v>-28391.471000000005</v>
      </c>
      <c r="O31" s="43"/>
      <c r="P31" s="43"/>
      <c r="Q31" s="43"/>
      <c r="R31" s="258">
        <f>R27+R29</f>
        <v>58209</v>
      </c>
      <c r="S31" s="44"/>
      <c r="X31" s="29">
        <v>116738</v>
      </c>
    </row>
    <row r="32" spans="1:24" s="25" customFormat="1" ht="33" customHeight="1">
      <c r="A32" s="77" t="s">
        <v>50</v>
      </c>
      <c r="B32" s="24"/>
      <c r="C32" s="27" t="s">
        <v>7</v>
      </c>
      <c r="D32" s="24"/>
      <c r="E32" s="27"/>
      <c r="F32" s="60">
        <v>15163</v>
      </c>
      <c r="G32" s="43"/>
      <c r="H32" s="43"/>
      <c r="I32" s="27"/>
      <c r="J32" s="254">
        <v>17235</v>
      </c>
      <c r="K32" s="43"/>
      <c r="L32" s="43"/>
      <c r="M32" s="43"/>
      <c r="N32" s="67">
        <v>43840</v>
      </c>
      <c r="O32" s="43"/>
      <c r="P32" s="43"/>
      <c r="Q32" s="43"/>
      <c r="R32" s="254">
        <v>4432</v>
      </c>
      <c r="S32" s="44"/>
      <c r="X32" s="33">
        <v>33266</v>
      </c>
    </row>
    <row r="33" spans="1:24" s="25" customFormat="1" ht="6.75" customHeight="1">
      <c r="A33" s="74"/>
      <c r="B33" s="24"/>
      <c r="C33" s="27"/>
      <c r="D33" s="24"/>
      <c r="E33" s="27"/>
      <c r="F33" s="66"/>
      <c r="G33" s="27"/>
      <c r="H33" s="27"/>
      <c r="I33" s="27"/>
      <c r="J33" s="259"/>
      <c r="K33" s="27"/>
      <c r="L33" s="27"/>
      <c r="M33" s="27"/>
      <c r="N33" s="26"/>
      <c r="O33" s="27"/>
      <c r="P33" s="27"/>
      <c r="Q33" s="27"/>
      <c r="R33" s="259"/>
      <c r="X33" s="33"/>
    </row>
    <row r="34" spans="1:24" ht="37.5" customHeight="1">
      <c r="A34" s="76" t="s">
        <v>84</v>
      </c>
      <c r="B34" s="45"/>
      <c r="C34" s="212" t="s">
        <v>15</v>
      </c>
      <c r="D34" s="7"/>
      <c r="E34" s="20"/>
      <c r="F34" s="260">
        <f>F31-F32</f>
        <v>-23077.471000000005</v>
      </c>
      <c r="G34" s="20"/>
      <c r="H34" s="20"/>
      <c r="I34" s="20"/>
      <c r="J34" s="260">
        <f>J31-J32</f>
        <v>-1448</v>
      </c>
      <c r="K34" s="20"/>
      <c r="L34" s="20"/>
      <c r="M34" s="20"/>
      <c r="N34" s="260">
        <f>N31-N32</f>
        <v>-72231.471</v>
      </c>
      <c r="O34" s="61"/>
      <c r="P34" s="61"/>
      <c r="Q34" s="61"/>
      <c r="R34" s="260">
        <f>R31-R32</f>
        <v>53777</v>
      </c>
      <c r="X34" s="31">
        <v>83472</v>
      </c>
    </row>
    <row r="35" spans="1:24" ht="35.25" customHeight="1">
      <c r="A35" s="76" t="s">
        <v>85</v>
      </c>
      <c r="B35" s="7"/>
      <c r="C35" s="20" t="s">
        <v>8</v>
      </c>
      <c r="D35" s="7"/>
      <c r="E35" s="20"/>
      <c r="F35" s="60">
        <v>9084.968964</v>
      </c>
      <c r="G35" s="20"/>
      <c r="H35" s="20"/>
      <c r="I35" s="20"/>
      <c r="J35" s="254">
        <v>2778</v>
      </c>
      <c r="K35" s="20"/>
      <c r="L35" s="20"/>
      <c r="M35" s="20"/>
      <c r="N35" s="19">
        <v>13539.968964</v>
      </c>
      <c r="O35" s="61"/>
      <c r="P35" s="61"/>
      <c r="Q35" s="61"/>
      <c r="R35" s="254">
        <v>18213</v>
      </c>
      <c r="X35" s="22">
        <v>29470</v>
      </c>
    </row>
    <row r="36" spans="1:24" ht="39.75" customHeight="1">
      <c r="A36" s="76" t="s">
        <v>51</v>
      </c>
      <c r="B36" s="7"/>
      <c r="C36" s="20" t="s">
        <v>178</v>
      </c>
      <c r="D36" s="7"/>
      <c r="E36" s="20"/>
      <c r="F36" s="36">
        <v>0</v>
      </c>
      <c r="G36" s="20"/>
      <c r="H36" s="20"/>
      <c r="I36" s="20"/>
      <c r="J36" s="255"/>
      <c r="K36" s="20"/>
      <c r="L36" s="20"/>
      <c r="M36" s="20"/>
      <c r="N36" s="19"/>
      <c r="O36" s="61"/>
      <c r="P36" s="61"/>
      <c r="Q36" s="61"/>
      <c r="R36" s="255"/>
      <c r="X36" s="22"/>
    </row>
    <row r="37" spans="1:24" ht="42.75" customHeight="1" thickBot="1">
      <c r="A37" s="76" t="s">
        <v>179</v>
      </c>
      <c r="B37" s="7"/>
      <c r="C37" s="210" t="s">
        <v>99</v>
      </c>
      <c r="D37" s="7"/>
      <c r="E37" s="20"/>
      <c r="F37" s="261">
        <f>F34-F35</f>
        <v>-32162.439964000005</v>
      </c>
      <c r="G37" s="30"/>
      <c r="H37" s="30"/>
      <c r="I37" s="20"/>
      <c r="J37" s="261">
        <f>J34-J35</f>
        <v>-4226</v>
      </c>
      <c r="K37" s="30"/>
      <c r="L37" s="30"/>
      <c r="M37" s="30"/>
      <c r="N37" s="261">
        <f>N34-N35</f>
        <v>-85771.439964</v>
      </c>
      <c r="O37" s="59"/>
      <c r="P37" s="59"/>
      <c r="Q37" s="59"/>
      <c r="R37" s="261">
        <f>R34-R35</f>
        <v>35564</v>
      </c>
      <c r="X37" s="34">
        <v>54002</v>
      </c>
    </row>
    <row r="38" spans="2:24" ht="12.75" customHeight="1">
      <c r="B38" s="7"/>
      <c r="C38" s="210"/>
      <c r="D38" s="7"/>
      <c r="E38" s="20"/>
      <c r="F38" s="32"/>
      <c r="G38" s="20"/>
      <c r="H38" s="20"/>
      <c r="I38" s="20"/>
      <c r="J38" s="262"/>
      <c r="K38" s="20"/>
      <c r="L38" s="20"/>
      <c r="M38" s="20"/>
      <c r="N38" s="32"/>
      <c r="O38" s="61"/>
      <c r="P38" s="61"/>
      <c r="Q38" s="61"/>
      <c r="R38" s="262"/>
      <c r="X38" s="8"/>
    </row>
    <row r="39" spans="1:24" ht="33.75" customHeight="1">
      <c r="A39" s="76" t="s">
        <v>180</v>
      </c>
      <c r="B39" s="7"/>
      <c r="C39" s="210" t="s">
        <v>52</v>
      </c>
      <c r="D39" s="7"/>
      <c r="E39" s="50"/>
      <c r="F39" s="78">
        <v>0</v>
      </c>
      <c r="G39" s="52"/>
      <c r="H39" s="20"/>
      <c r="I39" s="50"/>
      <c r="J39" s="78">
        <v>0</v>
      </c>
      <c r="K39" s="52"/>
      <c r="L39" s="20"/>
      <c r="M39" s="50"/>
      <c r="N39" s="78">
        <v>0</v>
      </c>
      <c r="O39" s="79"/>
      <c r="P39" s="61"/>
      <c r="Q39" s="81"/>
      <c r="R39" s="78">
        <v>0</v>
      </c>
      <c r="S39" s="82"/>
      <c r="X39" s="8"/>
    </row>
    <row r="40" spans="1:24" ht="35.25" customHeight="1">
      <c r="A40" s="76" t="s">
        <v>181</v>
      </c>
      <c r="B40" s="7"/>
      <c r="C40" s="210" t="s">
        <v>53</v>
      </c>
      <c r="D40" s="7"/>
      <c r="E40" s="51"/>
      <c r="F40" s="69">
        <v>0</v>
      </c>
      <c r="G40" s="53"/>
      <c r="H40" s="20"/>
      <c r="I40" s="51"/>
      <c r="J40" s="69">
        <v>0</v>
      </c>
      <c r="K40" s="53"/>
      <c r="L40" s="20"/>
      <c r="M40" s="51"/>
      <c r="N40" s="69">
        <v>0</v>
      </c>
      <c r="O40" s="80"/>
      <c r="P40" s="61"/>
      <c r="Q40" s="83"/>
      <c r="R40" s="69">
        <v>0</v>
      </c>
      <c r="S40" s="84"/>
      <c r="X40" s="8"/>
    </row>
    <row r="41" spans="1:24" ht="30.75" customHeight="1">
      <c r="A41" s="74" t="s">
        <v>182</v>
      </c>
      <c r="B41" s="7"/>
      <c r="C41" s="210" t="s">
        <v>129</v>
      </c>
      <c r="D41" s="7"/>
      <c r="E41" s="20"/>
      <c r="F41" s="68">
        <v>0</v>
      </c>
      <c r="G41" s="20"/>
      <c r="H41" s="20"/>
      <c r="I41" s="20"/>
      <c r="J41" s="68">
        <f>J39-J40</f>
        <v>0</v>
      </c>
      <c r="K41" s="20"/>
      <c r="L41" s="20"/>
      <c r="M41" s="20"/>
      <c r="N41" s="68">
        <v>0</v>
      </c>
      <c r="O41" s="61"/>
      <c r="P41" s="61"/>
      <c r="Q41" s="61"/>
      <c r="R41" s="68">
        <v>0</v>
      </c>
      <c r="X41" s="8"/>
    </row>
    <row r="42" spans="2:24" ht="12.75" customHeight="1">
      <c r="B42" s="7"/>
      <c r="C42" s="210"/>
      <c r="D42" s="7"/>
      <c r="E42" s="20"/>
      <c r="F42" s="70"/>
      <c r="G42" s="20"/>
      <c r="H42" s="20"/>
      <c r="I42" s="20"/>
      <c r="J42" s="70"/>
      <c r="K42" s="20"/>
      <c r="L42" s="20"/>
      <c r="M42" s="20"/>
      <c r="N42" s="70"/>
      <c r="O42" s="61"/>
      <c r="P42" s="61"/>
      <c r="Q42" s="61"/>
      <c r="R42" s="70"/>
      <c r="X42" s="8"/>
    </row>
    <row r="43" spans="1:24" ht="35.25" customHeight="1">
      <c r="A43" s="76" t="s">
        <v>183</v>
      </c>
      <c r="B43" s="7"/>
      <c r="C43" s="210" t="s">
        <v>98</v>
      </c>
      <c r="D43" s="7"/>
      <c r="E43" s="20"/>
      <c r="F43" s="32">
        <f>F41+F37</f>
        <v>-32162.439964000005</v>
      </c>
      <c r="G43" s="20"/>
      <c r="H43" s="20"/>
      <c r="I43" s="20"/>
      <c r="J43" s="32">
        <f>J41+J37</f>
        <v>-4226</v>
      </c>
      <c r="K43" s="20"/>
      <c r="L43" s="20"/>
      <c r="M43" s="20"/>
      <c r="N43" s="32">
        <f>N41+N37</f>
        <v>-85771.439964</v>
      </c>
      <c r="O43" s="61"/>
      <c r="P43" s="61"/>
      <c r="Q43" s="61"/>
      <c r="R43" s="32">
        <f>R41+R37</f>
        <v>35564</v>
      </c>
      <c r="X43" s="8"/>
    </row>
    <row r="44" spans="2:24" ht="6" customHeight="1" thickBot="1">
      <c r="B44" s="7"/>
      <c r="C44" s="210"/>
      <c r="D44" s="7"/>
      <c r="E44" s="20"/>
      <c r="F44" s="58"/>
      <c r="G44" s="20"/>
      <c r="H44" s="20"/>
      <c r="I44" s="20"/>
      <c r="J44" s="58"/>
      <c r="K44" s="20"/>
      <c r="L44" s="20"/>
      <c r="M44" s="20"/>
      <c r="N44" s="58"/>
      <c r="O44" s="61"/>
      <c r="P44" s="61"/>
      <c r="Q44" s="61"/>
      <c r="R44" s="263"/>
      <c r="X44" s="8"/>
    </row>
    <row r="45" spans="2:24" ht="9.75" customHeight="1">
      <c r="B45" s="7"/>
      <c r="C45" s="210"/>
      <c r="D45" s="7"/>
      <c r="E45" s="20"/>
      <c r="F45" s="32"/>
      <c r="G45" s="20"/>
      <c r="H45" s="20"/>
      <c r="I45" s="20"/>
      <c r="J45" s="32"/>
      <c r="K45" s="20"/>
      <c r="L45" s="20"/>
      <c r="M45" s="20"/>
      <c r="N45" s="32"/>
      <c r="O45" s="61"/>
      <c r="P45" s="61"/>
      <c r="Q45" s="61"/>
      <c r="R45" s="262"/>
      <c r="X45" s="8"/>
    </row>
    <row r="46" spans="1:24" ht="45" customHeight="1">
      <c r="A46" s="74" t="s">
        <v>54</v>
      </c>
      <c r="B46" s="7"/>
      <c r="C46" s="214" t="s">
        <v>184</v>
      </c>
      <c r="D46" s="7"/>
      <c r="E46" s="20"/>
      <c r="F46" s="36"/>
      <c r="G46" s="20"/>
      <c r="H46" s="20"/>
      <c r="I46" s="20"/>
      <c r="J46" s="36"/>
      <c r="K46" s="20"/>
      <c r="L46" s="20"/>
      <c r="M46" s="20"/>
      <c r="N46" s="35"/>
      <c r="O46" s="61"/>
      <c r="P46" s="61"/>
      <c r="Q46" s="61"/>
      <c r="R46" s="71"/>
      <c r="X46" s="10">
        <v>19.79889140946736</v>
      </c>
    </row>
    <row r="47" spans="1:20" ht="26.25" customHeight="1">
      <c r="A47" s="76" t="s">
        <v>55</v>
      </c>
      <c r="B47" s="7"/>
      <c r="C47" s="20" t="s">
        <v>87</v>
      </c>
      <c r="D47" s="7"/>
      <c r="E47" s="20"/>
      <c r="F47" s="256">
        <f>(+F37*1000/272752645)*100</f>
        <v>-11.791797642878956</v>
      </c>
      <c r="G47" s="267"/>
      <c r="H47" s="267"/>
      <c r="I47" s="267"/>
      <c r="J47" s="256">
        <f>(+J37*1000/272752645)*100</f>
        <v>-1.5493891910745723</v>
      </c>
      <c r="K47" s="267"/>
      <c r="L47" s="267"/>
      <c r="M47" s="267"/>
      <c r="N47" s="256">
        <f>(+N37*1000/272752645)*100</f>
        <v>-31.446602456962424</v>
      </c>
      <c r="O47" s="268"/>
      <c r="P47" s="268"/>
      <c r="Q47" s="268"/>
      <c r="R47" s="256">
        <v>13</v>
      </c>
      <c r="S47" s="47"/>
      <c r="T47" s="47"/>
    </row>
    <row r="48" spans="1:18" ht="27.75" customHeight="1">
      <c r="A48" s="76" t="s">
        <v>56</v>
      </c>
      <c r="B48" s="7"/>
      <c r="C48" s="20" t="s">
        <v>153</v>
      </c>
      <c r="D48" s="12"/>
      <c r="E48" s="20"/>
      <c r="F48" s="256" t="s">
        <v>18</v>
      </c>
      <c r="G48" s="267"/>
      <c r="H48" s="267"/>
      <c r="I48" s="267"/>
      <c r="J48" s="256" t="s">
        <v>18</v>
      </c>
      <c r="K48" s="267"/>
      <c r="L48" s="267"/>
      <c r="M48" s="267"/>
      <c r="N48" s="256" t="s">
        <v>18</v>
      </c>
      <c r="O48" s="268"/>
      <c r="P48" s="268"/>
      <c r="Q48" s="268"/>
      <c r="R48" s="256" t="s">
        <v>18</v>
      </c>
    </row>
    <row r="49" spans="2:24" ht="21" customHeight="1">
      <c r="B49" s="7"/>
      <c r="D49" s="7"/>
      <c r="E49" s="20"/>
      <c r="F49" s="20"/>
      <c r="G49" s="20"/>
      <c r="H49" s="20"/>
      <c r="I49" s="20"/>
      <c r="J49" s="20"/>
      <c r="K49" s="20"/>
      <c r="L49" s="20"/>
      <c r="M49" s="20"/>
      <c r="N49" s="36"/>
      <c r="O49" s="61"/>
      <c r="P49" s="61"/>
      <c r="Q49" s="61"/>
      <c r="R49" s="20"/>
      <c r="X49" s="2">
        <v>8952</v>
      </c>
    </row>
    <row r="50" spans="2:24" ht="15" customHeight="1">
      <c r="B50" s="7"/>
      <c r="D50" s="7"/>
      <c r="E50" s="20"/>
      <c r="F50" s="20"/>
      <c r="G50" s="20"/>
      <c r="H50" s="20"/>
      <c r="I50" s="20"/>
      <c r="J50" s="20"/>
      <c r="K50" s="20"/>
      <c r="L50" s="20"/>
      <c r="M50" s="20"/>
      <c r="N50" s="64"/>
      <c r="O50" s="59"/>
      <c r="P50" s="59"/>
      <c r="Q50" s="59"/>
      <c r="R50" s="73"/>
      <c r="X50" s="2">
        <v>2500</v>
      </c>
    </row>
    <row r="51" spans="1:24" ht="24.75" customHeight="1">
      <c r="A51" s="76" t="s">
        <v>149</v>
      </c>
      <c r="B51" s="7"/>
      <c r="C51" s="20" t="s">
        <v>150</v>
      </c>
      <c r="D51" s="7"/>
      <c r="E51" s="20"/>
      <c r="F51" s="295" t="s">
        <v>18</v>
      </c>
      <c r="G51" s="271"/>
      <c r="H51" s="271"/>
      <c r="I51" s="271"/>
      <c r="J51" s="272">
        <v>3.75</v>
      </c>
      <c r="K51" s="272"/>
      <c r="L51" s="272"/>
      <c r="M51" s="272"/>
      <c r="N51" s="295" t="s">
        <v>18</v>
      </c>
      <c r="O51" s="273"/>
      <c r="P51" s="273"/>
      <c r="Q51" s="273"/>
      <c r="R51" s="68">
        <v>3.75</v>
      </c>
      <c r="X51" s="31">
        <v>6452</v>
      </c>
    </row>
    <row r="52" spans="1:24" ht="40.5" customHeight="1">
      <c r="A52" s="76" t="s">
        <v>152</v>
      </c>
      <c r="B52" s="7"/>
      <c r="C52" s="20" t="s">
        <v>151</v>
      </c>
      <c r="D52" s="7"/>
      <c r="E52" s="20"/>
      <c r="F52" s="71"/>
      <c r="G52" s="71"/>
      <c r="H52" s="71"/>
      <c r="I52" s="71"/>
      <c r="J52" s="287" t="s">
        <v>164</v>
      </c>
      <c r="K52" s="71"/>
      <c r="L52" s="71"/>
      <c r="M52" s="71"/>
      <c r="N52" s="71"/>
      <c r="O52" s="276"/>
      <c r="P52" s="276"/>
      <c r="Q52" s="276"/>
      <c r="R52" s="287" t="s">
        <v>164</v>
      </c>
      <c r="X52" s="2">
        <v>4910</v>
      </c>
    </row>
    <row r="53" spans="2:20" ht="15" customHeight="1">
      <c r="B53" s="7"/>
      <c r="D53" s="7"/>
      <c r="E53" s="20"/>
      <c r="F53" s="72"/>
      <c r="G53" s="72"/>
      <c r="H53" s="72"/>
      <c r="I53" s="72"/>
      <c r="J53" s="72"/>
      <c r="K53" s="72"/>
      <c r="L53" s="72"/>
      <c r="M53" s="72"/>
      <c r="N53" s="277"/>
      <c r="O53" s="278"/>
      <c r="P53" s="278"/>
      <c r="Q53" s="278"/>
      <c r="R53" s="279"/>
      <c r="T53" s="2"/>
    </row>
    <row r="54" spans="2:20" ht="45.75" customHeight="1">
      <c r="B54" s="7"/>
      <c r="D54" s="7"/>
      <c r="E54" s="221"/>
      <c r="F54" s="384" t="s">
        <v>162</v>
      </c>
      <c r="G54" s="384"/>
      <c r="H54" s="384"/>
      <c r="I54" s="384"/>
      <c r="J54" s="384"/>
      <c r="K54" s="284"/>
      <c r="L54" s="72"/>
      <c r="M54" s="285"/>
      <c r="N54" s="384" t="s">
        <v>163</v>
      </c>
      <c r="O54" s="384"/>
      <c r="P54" s="384"/>
      <c r="Q54" s="384"/>
      <c r="R54" s="384"/>
      <c r="S54" s="286"/>
      <c r="T54" s="2"/>
    </row>
    <row r="55" spans="1:20" ht="28.5" customHeight="1">
      <c r="A55" s="76">
        <v>5</v>
      </c>
      <c r="C55" s="20" t="s">
        <v>154</v>
      </c>
      <c r="D55" s="20"/>
      <c r="E55" s="20"/>
      <c r="F55" s="272"/>
      <c r="G55" s="385">
        <f>+'BS'!E64</f>
        <v>5.2</v>
      </c>
      <c r="H55" s="385"/>
      <c r="I55" s="385"/>
      <c r="J55" s="273"/>
      <c r="K55" s="272"/>
      <c r="L55" s="220"/>
      <c r="M55" s="220"/>
      <c r="N55" s="273"/>
      <c r="O55" s="385">
        <v>5.5</v>
      </c>
      <c r="P55" s="385"/>
      <c r="Q55" s="385"/>
      <c r="R55" s="273"/>
      <c r="T55" s="2"/>
    </row>
    <row r="56" spans="4:20" ht="20.25">
      <c r="D56" s="20"/>
      <c r="E56" s="20"/>
      <c r="F56" s="272"/>
      <c r="G56" s="272"/>
      <c r="H56" s="272"/>
      <c r="I56" s="272"/>
      <c r="J56" s="272"/>
      <c r="K56" s="272"/>
      <c r="L56" s="220"/>
      <c r="M56" s="220"/>
      <c r="N56" s="273"/>
      <c r="O56" s="273"/>
      <c r="P56" s="273"/>
      <c r="Q56" s="273"/>
      <c r="R56" s="273"/>
      <c r="T56" s="2"/>
    </row>
    <row r="57" spans="2:18" ht="20.25" hidden="1">
      <c r="B57" s="7"/>
      <c r="C57" s="36"/>
      <c r="D57" s="40"/>
      <c r="E57" s="20"/>
      <c r="F57" s="272"/>
      <c r="G57" s="272"/>
      <c r="H57" s="272"/>
      <c r="I57" s="272"/>
      <c r="J57" s="272"/>
      <c r="K57" s="272"/>
      <c r="L57" s="272"/>
      <c r="M57" s="272"/>
      <c r="N57" s="272"/>
      <c r="O57" s="273"/>
      <c r="P57" s="273"/>
      <c r="Q57" s="273"/>
      <c r="R57" s="272"/>
    </row>
    <row r="58" spans="2:18" ht="18.75" customHeight="1" hidden="1">
      <c r="B58" s="7"/>
      <c r="C58" s="213"/>
      <c r="D58" s="41"/>
      <c r="E58" s="20"/>
      <c r="F58" s="272"/>
      <c r="G58" s="272"/>
      <c r="H58" s="272"/>
      <c r="I58" s="272"/>
      <c r="J58" s="272"/>
      <c r="K58" s="272"/>
      <c r="L58" s="272"/>
      <c r="M58" s="272"/>
      <c r="N58" s="272"/>
      <c r="O58" s="273"/>
      <c r="P58" s="273"/>
      <c r="Q58" s="273"/>
      <c r="R58" s="272"/>
    </row>
    <row r="59" spans="2:18" ht="18.75" customHeight="1" hidden="1">
      <c r="B59" s="7"/>
      <c r="D59" s="7"/>
      <c r="E59" s="20"/>
      <c r="F59" s="272"/>
      <c r="G59" s="272"/>
      <c r="H59" s="272"/>
      <c r="I59" s="272"/>
      <c r="J59" s="272"/>
      <c r="K59" s="272"/>
      <c r="L59" s="272"/>
      <c r="M59" s="272"/>
      <c r="N59" s="272"/>
      <c r="O59" s="273"/>
      <c r="P59" s="273"/>
      <c r="Q59" s="273"/>
      <c r="R59" s="272" t="e">
        <f>#REF!+#REF!</f>
        <v>#REF!</v>
      </c>
    </row>
    <row r="60" spans="2:18" ht="18.75" customHeight="1" hidden="1">
      <c r="B60" s="7"/>
      <c r="D60" s="7"/>
      <c r="E60" s="20"/>
      <c r="F60" s="272"/>
      <c r="G60" s="272"/>
      <c r="H60" s="272"/>
      <c r="I60" s="272"/>
      <c r="J60" s="272"/>
      <c r="K60" s="272"/>
      <c r="L60" s="272"/>
      <c r="M60" s="272"/>
      <c r="N60" s="272"/>
      <c r="O60" s="273"/>
      <c r="P60" s="273"/>
      <c r="Q60" s="273"/>
      <c r="R60" s="272" t="e">
        <f>#REF!</f>
        <v>#REF!</v>
      </c>
    </row>
    <row r="61" spans="2:18" ht="18.75" customHeight="1" hidden="1">
      <c r="B61" s="7"/>
      <c r="D61" s="7"/>
      <c r="E61" s="20"/>
      <c r="F61" s="272"/>
      <c r="G61" s="272"/>
      <c r="H61" s="272"/>
      <c r="I61" s="272"/>
      <c r="J61" s="272"/>
      <c r="K61" s="272"/>
      <c r="L61" s="272"/>
      <c r="M61" s="272"/>
      <c r="N61" s="272"/>
      <c r="O61" s="273"/>
      <c r="P61" s="273"/>
      <c r="Q61" s="273"/>
      <c r="R61" s="272">
        <v>0</v>
      </c>
    </row>
    <row r="62" spans="2:18" ht="18.75" customHeight="1" hidden="1">
      <c r="B62" s="7"/>
      <c r="D62" s="7"/>
      <c r="E62" s="20"/>
      <c r="F62" s="272"/>
      <c r="G62" s="272"/>
      <c r="H62" s="272"/>
      <c r="I62" s="272"/>
      <c r="J62" s="272"/>
      <c r="K62" s="272"/>
      <c r="L62" s="272"/>
      <c r="M62" s="272"/>
      <c r="N62" s="272"/>
      <c r="O62" s="273"/>
      <c r="P62" s="273"/>
      <c r="Q62" s="273"/>
      <c r="R62" s="272" t="e">
        <f>+#REF!</f>
        <v>#REF!</v>
      </c>
    </row>
    <row r="63" spans="2:18" ht="18.75" customHeight="1" hidden="1">
      <c r="B63" s="7"/>
      <c r="D63" s="7"/>
      <c r="E63" s="20"/>
      <c r="F63" s="272"/>
      <c r="G63" s="272"/>
      <c r="H63" s="272"/>
      <c r="I63" s="272"/>
      <c r="J63" s="272"/>
      <c r="K63" s="272"/>
      <c r="L63" s="272"/>
      <c r="M63" s="272"/>
      <c r="N63" s="274"/>
      <c r="O63" s="273"/>
      <c r="P63" s="273"/>
      <c r="Q63" s="273"/>
      <c r="R63" s="274" t="e">
        <f>SUM(R59:R62)</f>
        <v>#REF!</v>
      </c>
    </row>
    <row r="64" spans="2:18" ht="18.75" customHeight="1" hidden="1">
      <c r="B64" s="37"/>
      <c r="D64" s="7"/>
      <c r="E64" s="20"/>
      <c r="F64" s="272"/>
      <c r="G64" s="272"/>
      <c r="H64" s="272"/>
      <c r="I64" s="272"/>
      <c r="J64" s="272"/>
      <c r="K64" s="272"/>
      <c r="L64" s="272"/>
      <c r="M64" s="272"/>
      <c r="N64" s="272"/>
      <c r="O64" s="273"/>
      <c r="P64" s="273"/>
      <c r="Q64" s="273"/>
      <c r="R64" s="273"/>
    </row>
    <row r="65" spans="4:18" ht="18.75" customHeight="1" hidden="1">
      <c r="D65" s="7"/>
      <c r="E65" s="20"/>
      <c r="F65" s="272"/>
      <c r="G65" s="272"/>
      <c r="H65" s="272"/>
      <c r="I65" s="272"/>
      <c r="J65" s="272"/>
      <c r="K65" s="272"/>
      <c r="L65" s="272"/>
      <c r="M65" s="272"/>
      <c r="N65" s="272"/>
      <c r="O65" s="273"/>
      <c r="P65" s="273"/>
      <c r="Q65" s="273"/>
      <c r="R65" s="273"/>
    </row>
    <row r="66" spans="3:18" ht="18.75" customHeight="1" hidden="1">
      <c r="C66" s="213"/>
      <c r="D66" s="41"/>
      <c r="E66" s="20"/>
      <c r="F66" s="272"/>
      <c r="G66" s="272"/>
      <c r="H66" s="272"/>
      <c r="I66" s="272"/>
      <c r="J66" s="272"/>
      <c r="K66" s="272"/>
      <c r="L66" s="272"/>
      <c r="M66" s="272"/>
      <c r="N66" s="272"/>
      <c r="O66" s="273"/>
      <c r="P66" s="273"/>
      <c r="Q66" s="273"/>
      <c r="R66" s="273"/>
    </row>
    <row r="67" spans="4:18" ht="18.75" customHeight="1" hidden="1">
      <c r="D67" s="7"/>
      <c r="E67" s="20"/>
      <c r="F67" s="272"/>
      <c r="G67" s="272"/>
      <c r="H67" s="272"/>
      <c r="I67" s="272"/>
      <c r="J67" s="272"/>
      <c r="K67" s="272"/>
      <c r="L67" s="272"/>
      <c r="M67" s="272"/>
      <c r="N67" s="272"/>
      <c r="O67" s="273"/>
      <c r="P67" s="273"/>
      <c r="Q67" s="273"/>
      <c r="R67" s="273"/>
    </row>
    <row r="68" spans="4:18" ht="18.75" customHeight="1" hidden="1">
      <c r="D68" s="7"/>
      <c r="E68" s="20"/>
      <c r="F68" s="272"/>
      <c r="G68" s="272"/>
      <c r="H68" s="272"/>
      <c r="I68" s="272"/>
      <c r="J68" s="272"/>
      <c r="K68" s="272"/>
      <c r="L68" s="272"/>
      <c r="M68" s="272"/>
      <c r="N68" s="272"/>
      <c r="O68" s="273"/>
      <c r="P68" s="273"/>
      <c r="Q68" s="273"/>
      <c r="R68" s="273"/>
    </row>
    <row r="69" spans="4:18" ht="18.75" customHeight="1" hidden="1">
      <c r="D69" s="7"/>
      <c r="E69" s="20"/>
      <c r="F69" s="272"/>
      <c r="G69" s="272"/>
      <c r="H69" s="272"/>
      <c r="I69" s="272"/>
      <c r="J69" s="272"/>
      <c r="K69" s="272"/>
      <c r="L69" s="272"/>
      <c r="M69" s="272"/>
      <c r="N69" s="272"/>
      <c r="O69" s="273"/>
      <c r="P69" s="273"/>
      <c r="Q69" s="273"/>
      <c r="R69" s="273"/>
    </row>
    <row r="70" spans="4:18" ht="18.75" customHeight="1" hidden="1">
      <c r="D70" s="7"/>
      <c r="E70" s="20"/>
      <c r="F70" s="272"/>
      <c r="G70" s="272"/>
      <c r="H70" s="272"/>
      <c r="I70" s="272"/>
      <c r="J70" s="272"/>
      <c r="K70" s="272"/>
      <c r="L70" s="272"/>
      <c r="M70" s="272"/>
      <c r="N70" s="272"/>
      <c r="O70" s="273"/>
      <c r="P70" s="273"/>
      <c r="Q70" s="273"/>
      <c r="R70" s="273"/>
    </row>
    <row r="71" spans="4:18" ht="18.75" customHeight="1" hidden="1">
      <c r="D71" s="7"/>
      <c r="E71" s="20"/>
      <c r="F71" s="272"/>
      <c r="G71" s="272"/>
      <c r="H71" s="272"/>
      <c r="I71" s="272"/>
      <c r="J71" s="272"/>
      <c r="K71" s="272"/>
      <c r="L71" s="272"/>
      <c r="M71" s="272"/>
      <c r="N71" s="272"/>
      <c r="O71" s="273"/>
      <c r="P71" s="273"/>
      <c r="Q71" s="273"/>
      <c r="R71" s="273"/>
    </row>
    <row r="72" spans="4:18" ht="18.75" customHeight="1" hidden="1">
      <c r="D72" s="7"/>
      <c r="E72" s="20"/>
      <c r="F72" s="272"/>
      <c r="G72" s="272"/>
      <c r="H72" s="272"/>
      <c r="I72" s="272"/>
      <c r="J72" s="272"/>
      <c r="K72" s="272"/>
      <c r="L72" s="272"/>
      <c r="M72" s="272"/>
      <c r="N72" s="272"/>
      <c r="O72" s="273"/>
      <c r="P72" s="273"/>
      <c r="Q72" s="273"/>
      <c r="R72" s="273"/>
    </row>
    <row r="73" spans="4:18" ht="18.75" customHeight="1" hidden="1">
      <c r="D73" s="7"/>
      <c r="E73" s="20"/>
      <c r="F73" s="272"/>
      <c r="G73" s="272"/>
      <c r="H73" s="272"/>
      <c r="I73" s="272"/>
      <c r="J73" s="272"/>
      <c r="K73" s="272"/>
      <c r="L73" s="272"/>
      <c r="M73" s="272"/>
      <c r="N73" s="272"/>
      <c r="O73" s="273"/>
      <c r="P73" s="273"/>
      <c r="Q73" s="273"/>
      <c r="R73" s="273"/>
    </row>
    <row r="74" spans="4:18" ht="18.75" customHeight="1" hidden="1" thickBot="1">
      <c r="D74" s="7"/>
      <c r="E74" s="20"/>
      <c r="F74" s="272"/>
      <c r="G74" s="272"/>
      <c r="H74" s="272"/>
      <c r="I74" s="272"/>
      <c r="J74" s="272"/>
      <c r="K74" s="272"/>
      <c r="L74" s="272"/>
      <c r="M74" s="272"/>
      <c r="N74" s="275"/>
      <c r="O74" s="273"/>
      <c r="P74" s="273"/>
      <c r="Q74" s="273"/>
      <c r="R74" s="273"/>
    </row>
    <row r="75" spans="4:18" ht="20.25" hidden="1">
      <c r="D75" s="7"/>
      <c r="E75" s="20"/>
      <c r="F75" s="272"/>
      <c r="G75" s="272"/>
      <c r="H75" s="272"/>
      <c r="I75" s="272"/>
      <c r="J75" s="272"/>
      <c r="K75" s="272"/>
      <c r="L75" s="272"/>
      <c r="M75" s="272"/>
      <c r="N75" s="272"/>
      <c r="O75" s="273"/>
      <c r="P75" s="273"/>
      <c r="Q75" s="273"/>
      <c r="R75" s="273"/>
    </row>
    <row r="76" spans="4:18" ht="20.25" hidden="1">
      <c r="D76" s="7"/>
      <c r="E76" s="20"/>
      <c r="F76" s="272"/>
      <c r="G76" s="272"/>
      <c r="H76" s="272"/>
      <c r="I76" s="272"/>
      <c r="J76" s="272"/>
      <c r="K76" s="272"/>
      <c r="L76" s="272"/>
      <c r="M76" s="272"/>
      <c r="N76" s="272"/>
      <c r="O76" s="273"/>
      <c r="P76" s="273"/>
      <c r="Q76" s="273"/>
      <c r="R76" s="273"/>
    </row>
    <row r="77" spans="3:18" ht="20.25" hidden="1">
      <c r="C77" s="36"/>
      <c r="D77" s="40"/>
      <c r="E77" s="20"/>
      <c r="F77" s="272"/>
      <c r="G77" s="272"/>
      <c r="H77" s="272"/>
      <c r="I77" s="272"/>
      <c r="J77" s="272"/>
      <c r="K77" s="272"/>
      <c r="L77" s="272"/>
      <c r="M77" s="272"/>
      <c r="N77" s="272"/>
      <c r="O77" s="273"/>
      <c r="P77" s="273"/>
      <c r="Q77" s="273"/>
      <c r="R77" s="273"/>
    </row>
    <row r="78" spans="4:21" ht="20.25" hidden="1">
      <c r="D78" s="7"/>
      <c r="E78" s="20"/>
      <c r="F78" s="272"/>
      <c r="G78" s="272"/>
      <c r="H78" s="272"/>
      <c r="I78" s="272"/>
      <c r="J78" s="272"/>
      <c r="K78" s="272"/>
      <c r="L78" s="220"/>
      <c r="M78" s="220"/>
      <c r="N78" s="273"/>
      <c r="O78" s="273"/>
      <c r="P78" s="273"/>
      <c r="Q78" s="273"/>
      <c r="R78" s="273"/>
      <c r="U78" s="9"/>
    </row>
    <row r="79" spans="4:21" ht="20.25" hidden="1">
      <c r="D79" s="7"/>
      <c r="E79" s="20"/>
      <c r="F79" s="272"/>
      <c r="G79" s="272"/>
      <c r="H79" s="272"/>
      <c r="I79" s="272"/>
      <c r="J79" s="272"/>
      <c r="K79" s="272"/>
      <c r="L79" s="220"/>
      <c r="M79" s="220"/>
      <c r="N79" s="273"/>
      <c r="O79" s="273"/>
      <c r="P79" s="273"/>
      <c r="Q79" s="273"/>
      <c r="R79" s="273"/>
      <c r="U79" s="9"/>
    </row>
    <row r="80" spans="4:21" ht="20.25" hidden="1">
      <c r="D80" s="7"/>
      <c r="E80" s="20"/>
      <c r="F80" s="272"/>
      <c r="G80" s="272"/>
      <c r="H80" s="272"/>
      <c r="I80" s="272"/>
      <c r="J80" s="272"/>
      <c r="K80" s="272"/>
      <c r="L80" s="220"/>
      <c r="M80" s="220"/>
      <c r="N80" s="273"/>
      <c r="O80" s="273"/>
      <c r="P80" s="273"/>
      <c r="Q80" s="273"/>
      <c r="R80" s="273"/>
      <c r="U80" s="9"/>
    </row>
    <row r="81" spans="4:21" ht="20.25" hidden="1">
      <c r="D81" s="7"/>
      <c r="E81" s="20"/>
      <c r="F81" s="272"/>
      <c r="G81" s="272"/>
      <c r="H81" s="272"/>
      <c r="I81" s="272"/>
      <c r="J81" s="272"/>
      <c r="K81" s="272"/>
      <c r="L81" s="220"/>
      <c r="M81" s="220"/>
      <c r="N81" s="273"/>
      <c r="O81" s="273"/>
      <c r="P81" s="273"/>
      <c r="Q81" s="273"/>
      <c r="R81" s="273"/>
      <c r="U81" s="9"/>
    </row>
    <row r="82" spans="4:21" ht="20.25" hidden="1">
      <c r="D82" s="20"/>
      <c r="E82" s="20"/>
      <c r="F82" s="272"/>
      <c r="G82" s="272"/>
      <c r="H82" s="272"/>
      <c r="I82" s="272"/>
      <c r="J82" s="272"/>
      <c r="K82" s="272"/>
      <c r="L82" s="220"/>
      <c r="M82" s="220"/>
      <c r="N82" s="273"/>
      <c r="O82" s="273"/>
      <c r="P82" s="273"/>
      <c r="Q82" s="273"/>
      <c r="R82" s="273"/>
      <c r="U82" s="9"/>
    </row>
    <row r="83" spans="4:21" ht="20.25" hidden="1">
      <c r="D83" s="20"/>
      <c r="E83" s="20"/>
      <c r="F83" s="272"/>
      <c r="G83" s="272"/>
      <c r="H83" s="272"/>
      <c r="I83" s="272"/>
      <c r="J83" s="272"/>
      <c r="K83" s="272"/>
      <c r="L83" s="220"/>
      <c r="M83" s="220"/>
      <c r="N83" s="273"/>
      <c r="O83" s="273"/>
      <c r="P83" s="273"/>
      <c r="Q83" s="273"/>
      <c r="R83" s="273"/>
      <c r="U83" s="9"/>
    </row>
    <row r="84" spans="4:21" ht="20.25" hidden="1">
      <c r="D84" s="20"/>
      <c r="E84" s="20"/>
      <c r="F84" s="272"/>
      <c r="G84" s="272"/>
      <c r="H84" s="272"/>
      <c r="I84" s="272"/>
      <c r="J84" s="272"/>
      <c r="K84" s="272"/>
      <c r="L84" s="220"/>
      <c r="M84" s="220"/>
      <c r="N84" s="273"/>
      <c r="O84" s="273"/>
      <c r="P84" s="273"/>
      <c r="Q84" s="273"/>
      <c r="R84" s="273"/>
      <c r="U84" s="9"/>
    </row>
    <row r="85" spans="4:21" ht="20.25" hidden="1">
      <c r="D85" s="20"/>
      <c r="E85" s="20"/>
      <c r="F85" s="272"/>
      <c r="G85" s="272"/>
      <c r="H85" s="272"/>
      <c r="I85" s="272"/>
      <c r="J85" s="272"/>
      <c r="K85" s="272"/>
      <c r="L85" s="220"/>
      <c r="M85" s="220"/>
      <c r="N85" s="273"/>
      <c r="O85" s="273"/>
      <c r="P85" s="273"/>
      <c r="Q85" s="273"/>
      <c r="R85" s="273"/>
      <c r="U85" s="9"/>
    </row>
    <row r="86" spans="4:21" ht="20.25">
      <c r="D86" s="20"/>
      <c r="E86" s="20"/>
      <c r="F86" s="272"/>
      <c r="G86" s="272"/>
      <c r="H86" s="272"/>
      <c r="I86" s="272"/>
      <c r="J86" s="272"/>
      <c r="K86" s="272"/>
      <c r="L86" s="220"/>
      <c r="M86" s="220"/>
      <c r="N86" s="273"/>
      <c r="O86" s="273"/>
      <c r="P86" s="273"/>
      <c r="Q86" s="273"/>
      <c r="R86" s="273"/>
      <c r="U86" s="9"/>
    </row>
    <row r="87" spans="4:21" ht="20.25">
      <c r="D87" s="20"/>
      <c r="E87" s="20"/>
      <c r="F87" s="20"/>
      <c r="G87" s="20"/>
      <c r="H87" s="20"/>
      <c r="I87" s="20"/>
      <c r="J87" s="20"/>
      <c r="K87" s="20"/>
      <c r="L87" s="30"/>
      <c r="M87" s="30"/>
      <c r="U87" s="9"/>
    </row>
    <row r="88" spans="4:21" ht="20.25">
      <c r="D88" s="20"/>
      <c r="E88" s="20"/>
      <c r="F88" s="20"/>
      <c r="G88" s="20"/>
      <c r="H88" s="20"/>
      <c r="I88" s="20"/>
      <c r="J88" s="20"/>
      <c r="K88" s="20"/>
      <c r="L88" s="30"/>
      <c r="M88" s="30"/>
      <c r="U88" s="9"/>
    </row>
    <row r="89" spans="4:21" ht="20.25">
      <c r="D89" s="20"/>
      <c r="E89" s="20"/>
      <c r="F89" s="20"/>
      <c r="G89" s="20"/>
      <c r="H89" s="20"/>
      <c r="I89" s="20"/>
      <c r="J89" s="20"/>
      <c r="K89" s="20"/>
      <c r="L89" s="30"/>
      <c r="M89" s="30"/>
      <c r="U89" s="9"/>
    </row>
    <row r="90" spans="4:21" ht="20.25">
      <c r="D90" s="20"/>
      <c r="E90" s="20"/>
      <c r="F90" s="20"/>
      <c r="G90" s="20"/>
      <c r="H90" s="20"/>
      <c r="I90" s="20"/>
      <c r="J90" s="20"/>
      <c r="K90" s="20"/>
      <c r="L90" s="30"/>
      <c r="M90" s="30"/>
      <c r="U90" s="9"/>
    </row>
    <row r="91" spans="4:21" ht="20.25">
      <c r="D91" s="20"/>
      <c r="E91" s="20"/>
      <c r="F91" s="20"/>
      <c r="G91" s="20"/>
      <c r="H91" s="20"/>
      <c r="I91" s="20"/>
      <c r="J91" s="20"/>
      <c r="K91" s="20"/>
      <c r="L91" s="30"/>
      <c r="M91" s="30"/>
      <c r="U91" s="9"/>
    </row>
    <row r="92" spans="4:21" ht="20.25">
      <c r="D92" s="20"/>
      <c r="E92" s="20"/>
      <c r="F92" s="20"/>
      <c r="G92" s="20"/>
      <c r="H92" s="20"/>
      <c r="I92" s="20"/>
      <c r="J92" s="20"/>
      <c r="K92" s="20"/>
      <c r="L92" s="30"/>
      <c r="M92" s="30"/>
      <c r="U92" s="9"/>
    </row>
    <row r="93" spans="4:21" ht="20.25">
      <c r="D93" s="20"/>
      <c r="E93" s="20"/>
      <c r="F93" s="20"/>
      <c r="G93" s="20"/>
      <c r="H93" s="20"/>
      <c r="I93" s="20"/>
      <c r="J93" s="20"/>
      <c r="K93" s="20"/>
      <c r="L93" s="30"/>
      <c r="M93" s="30"/>
      <c r="U93" s="9"/>
    </row>
    <row r="94" spans="12:21" ht="20.25">
      <c r="L94" s="9"/>
      <c r="M94" s="9"/>
      <c r="U94" s="9"/>
    </row>
    <row r="95" spans="12:21" ht="20.25">
      <c r="L95" s="9"/>
      <c r="M95" s="9"/>
      <c r="U95" s="9"/>
    </row>
    <row r="96" spans="12:21" ht="20.25">
      <c r="L96" s="9"/>
      <c r="M96" s="9"/>
      <c r="U96" s="9"/>
    </row>
  </sheetData>
  <mergeCells count="23">
    <mergeCell ref="F54:J54"/>
    <mergeCell ref="N54:R54"/>
    <mergeCell ref="G55:I55"/>
    <mergeCell ref="O55:Q55"/>
    <mergeCell ref="E13:G13"/>
    <mergeCell ref="M13:O13"/>
    <mergeCell ref="Q13:S13"/>
    <mergeCell ref="A1:T1"/>
    <mergeCell ref="A3:T3"/>
    <mergeCell ref="A5:T5"/>
    <mergeCell ref="M10:O10"/>
    <mergeCell ref="M11:O11"/>
    <mergeCell ref="M12:O12"/>
    <mergeCell ref="Q9:S9"/>
    <mergeCell ref="Q10:S10"/>
    <mergeCell ref="Q11:S11"/>
    <mergeCell ref="Q12:S12"/>
    <mergeCell ref="E11:G11"/>
    <mergeCell ref="E12:G12"/>
    <mergeCell ref="F8:J8"/>
    <mergeCell ref="N8:R8"/>
    <mergeCell ref="E9:G9"/>
    <mergeCell ref="M9:O9"/>
  </mergeCells>
  <printOptions horizontalCentered="1"/>
  <pageMargins left="0.25" right="0.25" top="0.75" bottom="0.25" header="0.5" footer="0.5"/>
  <pageSetup fitToHeight="1" fitToWidth="1" horizontalDpi="300" verticalDpi="300" orientation="portrait" scale="52" r:id="rId1"/>
</worksheet>
</file>

<file path=xl/worksheets/sheet2.xml><?xml version="1.0" encoding="utf-8"?>
<worksheet xmlns="http://schemas.openxmlformats.org/spreadsheetml/2006/main" xmlns:r="http://schemas.openxmlformats.org/officeDocument/2006/relationships">
  <sheetPr>
    <pageSetUpPr fitToPage="1"/>
  </sheetPr>
  <dimension ref="A1:M82"/>
  <sheetViews>
    <sheetView zoomScale="60" zoomScaleNormal="60" workbookViewId="0" topLeftCell="B43">
      <pane xSplit="3210" topLeftCell="D2" activePane="topRight" state="split"/>
      <selection pane="topLeft" activeCell="C48" sqref="C48"/>
      <selection pane="topRight" activeCell="E64" sqref="E64"/>
    </sheetView>
  </sheetViews>
  <sheetFormatPr defaultColWidth="8.77734375" defaultRowHeight="15"/>
  <cols>
    <col min="1" max="1" width="6.5546875" style="90" customWidth="1"/>
    <col min="2" max="2" width="2.10546875" style="90" customWidth="1"/>
    <col min="3" max="3" width="50.4453125" style="7" customWidth="1"/>
    <col min="4" max="4" width="1.2265625" style="7" customWidth="1"/>
    <col min="5" max="5" width="12.5546875" style="7" customWidth="1"/>
    <col min="6" max="6" width="1.2265625" style="7" customWidth="1"/>
    <col min="7" max="7" width="11.3359375" style="7" customWidth="1"/>
    <col min="8" max="8" width="1.2265625" style="7" customWidth="1"/>
    <col min="9" max="9" width="12.21484375" style="7" customWidth="1"/>
    <col min="10" max="10" width="1.2265625" style="7" customWidth="1"/>
    <col min="11" max="11" width="1.77734375" style="7" customWidth="1"/>
    <col min="12" max="12" width="10.5546875" style="7" customWidth="1"/>
    <col min="13" max="13" width="12.99609375" style="7" customWidth="1"/>
    <col min="14" max="16384" width="10.5546875" style="7" customWidth="1"/>
  </cols>
  <sheetData>
    <row r="1" spans="1:11" ht="22.5">
      <c r="A1" s="386" t="s">
        <v>0</v>
      </c>
      <c r="B1" s="386"/>
      <c r="C1" s="386"/>
      <c r="D1" s="386"/>
      <c r="E1" s="386"/>
      <c r="F1" s="386"/>
      <c r="G1" s="386"/>
      <c r="H1" s="386"/>
      <c r="I1" s="386"/>
      <c r="J1" s="386"/>
      <c r="K1" s="89"/>
    </row>
    <row r="2" ht="7.5" customHeight="1"/>
    <row r="3" spans="1:10" ht="25.5" customHeight="1">
      <c r="A3" s="381" t="s">
        <v>188</v>
      </c>
      <c r="B3" s="381"/>
      <c r="C3" s="381"/>
      <c r="D3" s="381"/>
      <c r="E3" s="381"/>
      <c r="F3" s="381"/>
      <c r="G3" s="381"/>
      <c r="H3" s="381"/>
      <c r="I3" s="381"/>
      <c r="J3" s="381"/>
    </row>
    <row r="4" spans="1:3" ht="18.75">
      <c r="A4" s="49"/>
      <c r="B4" s="49"/>
      <c r="C4" s="49"/>
    </row>
    <row r="5" spans="4:11" ht="18.75">
      <c r="D5" s="377" t="s">
        <v>109</v>
      </c>
      <c r="E5" s="377"/>
      <c r="F5" s="377"/>
      <c r="G5" s="49"/>
      <c r="H5" s="377" t="s">
        <v>97</v>
      </c>
      <c r="I5" s="377"/>
      <c r="J5" s="377"/>
      <c r="K5" s="89"/>
    </row>
    <row r="6" spans="4:11" ht="18.75">
      <c r="D6" s="377" t="s">
        <v>108</v>
      </c>
      <c r="E6" s="377"/>
      <c r="F6" s="377"/>
      <c r="G6" s="12"/>
      <c r="H6" s="377" t="s">
        <v>105</v>
      </c>
      <c r="I6" s="377"/>
      <c r="J6" s="377"/>
      <c r="K6" s="16"/>
    </row>
    <row r="7" spans="4:11" ht="18.75">
      <c r="D7" s="378" t="s">
        <v>186</v>
      </c>
      <c r="E7" s="378"/>
      <c r="F7" s="378"/>
      <c r="G7" s="12"/>
      <c r="H7" s="378" t="s">
        <v>140</v>
      </c>
      <c r="I7" s="378"/>
      <c r="J7" s="378"/>
      <c r="K7" s="16"/>
    </row>
    <row r="8" spans="5:11" ht="18.75">
      <c r="E8" s="49" t="s">
        <v>4</v>
      </c>
      <c r="F8" s="49" t="s">
        <v>2</v>
      </c>
      <c r="G8" s="49"/>
      <c r="H8" s="90"/>
      <c r="I8" s="49" t="s">
        <v>4</v>
      </c>
      <c r="J8" s="49" t="s">
        <v>2</v>
      </c>
      <c r="K8" s="49"/>
    </row>
    <row r="9" ht="9.75" customHeight="1"/>
    <row r="10" spans="1:11" ht="19.5" customHeight="1">
      <c r="A10" s="49"/>
      <c r="B10" s="85" t="s">
        <v>141</v>
      </c>
      <c r="D10" s="91"/>
      <c r="E10" s="92"/>
      <c r="F10" s="91"/>
      <c r="G10" s="91"/>
      <c r="H10" s="91"/>
      <c r="I10" s="93"/>
      <c r="J10" s="91"/>
      <c r="K10" s="91"/>
    </row>
    <row r="11" spans="2:11" ht="4.5" customHeight="1">
      <c r="B11" s="86"/>
      <c r="D11" s="91"/>
      <c r="E11" s="92"/>
      <c r="F11" s="91"/>
      <c r="G11" s="91"/>
      <c r="H11" s="91"/>
      <c r="I11" s="93"/>
      <c r="J11" s="91"/>
      <c r="K11" s="91"/>
    </row>
    <row r="12" spans="3:11" ht="18.75">
      <c r="C12" s="86" t="s">
        <v>157</v>
      </c>
      <c r="D12" s="91"/>
      <c r="E12" s="94">
        <v>1412020</v>
      </c>
      <c r="F12" s="95"/>
      <c r="G12" s="95"/>
      <c r="H12" s="95"/>
      <c r="I12" s="109">
        <v>1342098</v>
      </c>
      <c r="J12" s="95"/>
      <c r="K12" s="95"/>
    </row>
    <row r="13" spans="3:11" ht="18.75">
      <c r="C13" s="86" t="s">
        <v>22</v>
      </c>
      <c r="D13" s="91"/>
      <c r="E13" s="94">
        <v>278267</v>
      </c>
      <c r="F13" s="95"/>
      <c r="G13" s="95"/>
      <c r="H13" s="95"/>
      <c r="I13" s="109">
        <v>278267</v>
      </c>
      <c r="J13" s="95"/>
      <c r="K13" s="95"/>
    </row>
    <row r="14" spans="1:11" ht="18" customHeight="1">
      <c r="A14" s="49"/>
      <c r="C14" s="86" t="s">
        <v>23</v>
      </c>
      <c r="D14" s="91"/>
      <c r="E14" s="94">
        <v>346893</v>
      </c>
      <c r="F14" s="95"/>
      <c r="G14" s="95"/>
      <c r="H14" s="95"/>
      <c r="I14" s="109">
        <v>376388</v>
      </c>
      <c r="J14" s="95"/>
      <c r="K14" s="95"/>
    </row>
    <row r="15" spans="3:11" ht="18.75">
      <c r="C15" s="86" t="s">
        <v>17</v>
      </c>
      <c r="D15" s="91"/>
      <c r="E15" s="94">
        <v>1203697.87</v>
      </c>
      <c r="F15" s="95"/>
      <c r="G15" s="95"/>
      <c r="H15" s="95"/>
      <c r="I15" s="109">
        <v>1294222</v>
      </c>
      <c r="J15" s="95"/>
      <c r="K15" s="95"/>
    </row>
    <row r="16" spans="3:11" ht="20.25" customHeight="1">
      <c r="C16" s="86" t="s">
        <v>24</v>
      </c>
      <c r="D16" s="91"/>
      <c r="E16" s="94">
        <v>18141</v>
      </c>
      <c r="F16" s="95"/>
      <c r="G16" s="95"/>
      <c r="H16" s="95"/>
      <c r="I16" s="109">
        <v>18371</v>
      </c>
      <c r="J16" s="95"/>
      <c r="K16" s="95"/>
    </row>
    <row r="17" spans="2:11" ht="25.5" customHeight="1">
      <c r="B17" s="56"/>
      <c r="C17" s="85"/>
      <c r="D17" s="91"/>
      <c r="E17" s="112">
        <f>SUM(E12:E16)</f>
        <v>3259018.87</v>
      </c>
      <c r="F17" s="95"/>
      <c r="G17" s="95"/>
      <c r="H17" s="95"/>
      <c r="I17" s="113">
        <f>SUM(I12:I16)</f>
        <v>3309346</v>
      </c>
      <c r="J17" s="95"/>
      <c r="K17" s="95"/>
    </row>
    <row r="18" spans="2:11" ht="18" customHeight="1">
      <c r="B18" s="56"/>
      <c r="C18" s="85"/>
      <c r="D18" s="91"/>
      <c r="E18" s="94"/>
      <c r="F18" s="95"/>
      <c r="G18" s="95"/>
      <c r="H18" s="95"/>
      <c r="I18" s="109"/>
      <c r="J18" s="95"/>
      <c r="K18" s="95"/>
    </row>
    <row r="19" spans="2:11" ht="27" customHeight="1">
      <c r="B19" s="85" t="s">
        <v>25</v>
      </c>
      <c r="C19" s="85"/>
      <c r="D19" s="91"/>
      <c r="E19" s="94"/>
      <c r="F19" s="95"/>
      <c r="G19" s="95"/>
      <c r="H19" s="91"/>
      <c r="I19" s="109"/>
      <c r="J19" s="95"/>
      <c r="K19" s="95"/>
    </row>
    <row r="20" spans="3:11" ht="20.25" customHeight="1">
      <c r="C20" s="86" t="s">
        <v>155</v>
      </c>
      <c r="D20" s="91"/>
      <c r="E20" s="94">
        <v>111579</v>
      </c>
      <c r="F20" s="95"/>
      <c r="G20" s="95"/>
      <c r="H20" s="265"/>
      <c r="I20" s="109">
        <v>113472</v>
      </c>
      <c r="J20" s="266"/>
      <c r="K20" s="95"/>
    </row>
    <row r="21" spans="3:11" ht="20.25" customHeight="1">
      <c r="C21" s="86" t="s">
        <v>156</v>
      </c>
      <c r="D21" s="91"/>
      <c r="E21" s="94">
        <v>73022</v>
      </c>
      <c r="F21" s="95"/>
      <c r="G21" s="95"/>
      <c r="H21" s="265"/>
      <c r="I21" s="109">
        <v>61796</v>
      </c>
      <c r="J21" s="266"/>
      <c r="K21" s="95"/>
    </row>
    <row r="22" spans="3:11" ht="20.25" customHeight="1">
      <c r="C22" s="86" t="s">
        <v>120</v>
      </c>
      <c r="D22" s="91"/>
      <c r="E22" s="94">
        <v>346408</v>
      </c>
      <c r="F22" s="95"/>
      <c r="G22" s="95"/>
      <c r="H22" s="265"/>
      <c r="I22" s="109">
        <v>328551</v>
      </c>
      <c r="J22" s="266"/>
      <c r="K22" s="95"/>
    </row>
    <row r="23" spans="3:11" ht="20.25" customHeight="1">
      <c r="C23" s="86" t="s">
        <v>57</v>
      </c>
      <c r="D23" s="91"/>
      <c r="E23" s="94">
        <v>119825</v>
      </c>
      <c r="F23" s="95"/>
      <c r="G23" s="95"/>
      <c r="H23" s="265"/>
      <c r="I23" s="109">
        <f>462132-328551-139-1746-9677</f>
        <v>122019</v>
      </c>
      <c r="J23" s="266"/>
      <c r="K23" s="95"/>
    </row>
    <row r="24" spans="3:11" ht="20.25" customHeight="1">
      <c r="C24" s="86" t="s">
        <v>102</v>
      </c>
      <c r="D24" s="91"/>
      <c r="E24" s="94">
        <v>13036</v>
      </c>
      <c r="F24" s="95"/>
      <c r="G24" s="95"/>
      <c r="H24" s="265"/>
      <c r="I24" s="109">
        <f>9677+1746+139</f>
        <v>11562</v>
      </c>
      <c r="J24" s="266"/>
      <c r="K24" s="95"/>
    </row>
    <row r="25" spans="3:11" ht="20.25" customHeight="1">
      <c r="C25" s="86" t="s">
        <v>58</v>
      </c>
      <c r="D25" s="91"/>
      <c r="E25" s="94">
        <v>53973</v>
      </c>
      <c r="F25" s="95"/>
      <c r="G25" s="95"/>
      <c r="H25" s="265"/>
      <c r="I25" s="109">
        <v>47314</v>
      </c>
      <c r="J25" s="266"/>
      <c r="K25" s="95"/>
    </row>
    <row r="26" spans="3:11" ht="20.25" customHeight="1">
      <c r="C26" s="86"/>
      <c r="D26" s="91"/>
      <c r="E26" s="112">
        <f>SUM(E19:E25)</f>
        <v>717843</v>
      </c>
      <c r="F26" s="95"/>
      <c r="G26" s="95"/>
      <c r="H26" s="265"/>
      <c r="I26" s="113">
        <f>SUM(I19:I25)</f>
        <v>684714</v>
      </c>
      <c r="J26" s="266"/>
      <c r="K26" s="95"/>
    </row>
    <row r="27" spans="3:11" ht="10.5" customHeight="1">
      <c r="C27" s="86"/>
      <c r="D27" s="91"/>
      <c r="E27" s="94"/>
      <c r="F27" s="95"/>
      <c r="G27" s="95"/>
      <c r="H27" s="95"/>
      <c r="I27" s="109"/>
      <c r="J27" s="95"/>
      <c r="K27" s="95"/>
    </row>
    <row r="28" spans="2:11" ht="19.5" customHeight="1">
      <c r="B28" s="85" t="s">
        <v>26</v>
      </c>
      <c r="C28" s="86"/>
      <c r="D28" s="91"/>
      <c r="E28" s="94"/>
      <c r="F28" s="95"/>
      <c r="G28" s="95"/>
      <c r="H28" s="91"/>
      <c r="I28" s="109"/>
      <c r="J28" s="95"/>
      <c r="K28" s="95"/>
    </row>
    <row r="29" spans="3:13" ht="19.5" customHeight="1">
      <c r="C29" s="86" t="s">
        <v>101</v>
      </c>
      <c r="D29" s="91"/>
      <c r="E29" s="94">
        <v>943863</v>
      </c>
      <c r="F29" s="95"/>
      <c r="G29" s="95"/>
      <c r="H29" s="91"/>
      <c r="I29" s="109">
        <v>884094</v>
      </c>
      <c r="J29" s="95"/>
      <c r="K29" s="95"/>
      <c r="M29" s="95"/>
    </row>
    <row r="30" spans="3:11" ht="19.5" customHeight="1">
      <c r="C30" s="86" t="s">
        <v>103</v>
      </c>
      <c r="D30" s="91"/>
      <c r="E30" s="94">
        <v>127301</v>
      </c>
      <c r="F30" s="95"/>
      <c r="G30" s="95"/>
      <c r="H30" s="91"/>
      <c r="I30" s="109">
        <v>134740</v>
      </c>
      <c r="J30" s="95"/>
      <c r="K30" s="95"/>
    </row>
    <row r="31" spans="3:11" ht="19.5" customHeight="1">
      <c r="C31" s="86" t="s">
        <v>104</v>
      </c>
      <c r="D31" s="91"/>
      <c r="E31" s="94">
        <v>98841</v>
      </c>
      <c r="F31" s="95"/>
      <c r="G31" s="95"/>
      <c r="H31" s="91"/>
      <c r="I31" s="109">
        <v>93974</v>
      </c>
      <c r="J31" s="95"/>
      <c r="K31" s="95"/>
    </row>
    <row r="32" spans="3:11" ht="19.5" customHeight="1">
      <c r="C32" s="86" t="s">
        <v>59</v>
      </c>
      <c r="D32" s="91"/>
      <c r="E32" s="94">
        <v>32741</v>
      </c>
      <c r="F32" s="95"/>
      <c r="G32" s="95"/>
      <c r="H32" s="91"/>
      <c r="I32" s="109">
        <f>7502+16692</f>
        <v>24194</v>
      </c>
      <c r="J32" s="95"/>
      <c r="K32" s="95"/>
    </row>
    <row r="33" spans="3:11" ht="19.5" customHeight="1">
      <c r="C33" s="86" t="s">
        <v>7</v>
      </c>
      <c r="D33" s="91"/>
      <c r="E33" s="94">
        <v>48074</v>
      </c>
      <c r="F33" s="91"/>
      <c r="G33" s="91"/>
      <c r="H33" s="91"/>
      <c r="I33" s="109">
        <v>47588</v>
      </c>
      <c r="J33" s="91"/>
      <c r="K33" s="91"/>
    </row>
    <row r="34" spans="3:11" ht="19.5" customHeight="1">
      <c r="C34" s="86" t="s">
        <v>166</v>
      </c>
      <c r="D34" s="91"/>
      <c r="E34" s="250">
        <v>0</v>
      </c>
      <c r="F34" s="91"/>
      <c r="G34" s="91"/>
      <c r="H34" s="91"/>
      <c r="I34" s="252">
        <v>7365</v>
      </c>
      <c r="J34" s="91"/>
      <c r="K34" s="91"/>
    </row>
    <row r="35" spans="3:11" ht="23.25" customHeight="1">
      <c r="C35" s="86"/>
      <c r="D35" s="91"/>
      <c r="E35" s="112">
        <f>SUM(E28:E34)</f>
        <v>1250820</v>
      </c>
      <c r="F35" s="91"/>
      <c r="G35" s="91"/>
      <c r="H35" s="91"/>
      <c r="I35" s="113">
        <f>SUM(I28:I34)</f>
        <v>1191955</v>
      </c>
      <c r="J35" s="91"/>
      <c r="K35" s="91"/>
    </row>
    <row r="36" spans="3:11" ht="17.25" customHeight="1">
      <c r="C36" s="86"/>
      <c r="D36" s="91"/>
      <c r="E36" s="94"/>
      <c r="F36" s="91"/>
      <c r="G36" s="91"/>
      <c r="H36" s="91"/>
      <c r="I36" s="109"/>
      <c r="J36" s="91"/>
      <c r="K36" s="91"/>
    </row>
    <row r="37" spans="2:11" ht="18.75">
      <c r="B37" s="85" t="s">
        <v>89</v>
      </c>
      <c r="C37" s="85"/>
      <c r="D37" s="91"/>
      <c r="E37" s="290">
        <f>+E26-E35</f>
        <v>-532977</v>
      </c>
      <c r="F37" s="91"/>
      <c r="G37" s="91"/>
      <c r="H37" s="91"/>
      <c r="I37" s="291">
        <f>+I26-I35</f>
        <v>-507241</v>
      </c>
      <c r="J37" s="91"/>
      <c r="K37" s="91"/>
    </row>
    <row r="38" spans="2:11" ht="11.25" customHeight="1">
      <c r="B38" s="85"/>
      <c r="C38" s="85"/>
      <c r="D38" s="91"/>
      <c r="E38" s="94"/>
      <c r="F38" s="91"/>
      <c r="G38" s="91"/>
      <c r="H38" s="91"/>
      <c r="I38" s="109"/>
      <c r="J38" s="91"/>
      <c r="K38" s="91"/>
    </row>
    <row r="39" spans="2:11" ht="18.75">
      <c r="B39" s="85" t="s">
        <v>170</v>
      </c>
      <c r="C39" s="85"/>
      <c r="D39" s="91"/>
      <c r="E39" s="94"/>
      <c r="F39" s="91"/>
      <c r="G39" s="91"/>
      <c r="H39" s="91"/>
      <c r="I39" s="109"/>
      <c r="J39" s="91"/>
      <c r="K39" s="91"/>
    </row>
    <row r="40" spans="2:11" ht="18.75">
      <c r="B40" s="7"/>
      <c r="C40" s="86" t="s">
        <v>106</v>
      </c>
      <c r="E40" s="96">
        <v>567879</v>
      </c>
      <c r="F40" s="97"/>
      <c r="G40" s="97"/>
      <c r="H40" s="97"/>
      <c r="I40" s="97">
        <v>566007</v>
      </c>
      <c r="J40" s="97"/>
      <c r="K40" s="97"/>
    </row>
    <row r="41" spans="2:11" ht="7.5" customHeight="1">
      <c r="B41" s="7"/>
      <c r="C41" s="86"/>
      <c r="E41" s="96"/>
      <c r="F41" s="97"/>
      <c r="G41" s="97"/>
      <c r="H41" s="97"/>
      <c r="I41" s="97"/>
      <c r="J41" s="97"/>
      <c r="K41" s="97"/>
    </row>
    <row r="42" spans="2:11" ht="18.75">
      <c r="B42" s="7"/>
      <c r="C42" s="86" t="s">
        <v>107</v>
      </c>
      <c r="E42" s="96">
        <v>19484</v>
      </c>
      <c r="F42" s="97"/>
      <c r="G42" s="97"/>
      <c r="H42" s="97"/>
      <c r="I42" s="97">
        <f>3384+16185</f>
        <v>19569</v>
      </c>
      <c r="J42" s="97"/>
      <c r="K42" s="97"/>
    </row>
    <row r="43" spans="2:11" ht="18.75">
      <c r="B43" s="85"/>
      <c r="C43" s="85"/>
      <c r="D43" s="91"/>
      <c r="E43" s="112">
        <f>SUM(E40:E42)</f>
        <v>587363</v>
      </c>
      <c r="F43" s="91"/>
      <c r="G43" s="91"/>
      <c r="H43" s="91"/>
      <c r="I43" s="113">
        <f>SUM(I40:I42)</f>
        <v>585576</v>
      </c>
      <c r="J43" s="91"/>
      <c r="K43" s="91"/>
    </row>
    <row r="44" spans="2:11" ht="18.75">
      <c r="B44" s="85"/>
      <c r="C44" s="85"/>
      <c r="D44" s="91"/>
      <c r="E44" s="94"/>
      <c r="F44" s="91"/>
      <c r="G44" s="91"/>
      <c r="H44" s="91"/>
      <c r="I44" s="109"/>
      <c r="J44" s="91"/>
      <c r="K44" s="91"/>
    </row>
    <row r="45" spans="3:11" ht="27" customHeight="1" thickBot="1">
      <c r="C45" s="87"/>
      <c r="D45" s="91"/>
      <c r="E45" s="281">
        <f>E37+E17-E43</f>
        <v>2138678.87</v>
      </c>
      <c r="F45" s="91"/>
      <c r="G45" s="91"/>
      <c r="H45" s="91"/>
      <c r="I45" s="280">
        <f>I37+I17-I43</f>
        <v>2216529</v>
      </c>
      <c r="J45" s="91"/>
      <c r="K45" s="91"/>
    </row>
    <row r="46" spans="3:11" ht="17.25" customHeight="1">
      <c r="C46" s="87"/>
      <c r="D46" s="91"/>
      <c r="E46" s="94"/>
      <c r="F46" s="91"/>
      <c r="G46" s="91"/>
      <c r="H46" s="91"/>
      <c r="I46" s="109"/>
      <c r="J46" s="91"/>
      <c r="K46" s="91"/>
    </row>
    <row r="47" spans="2:11" ht="20.25" customHeight="1">
      <c r="B47" s="85" t="s">
        <v>200</v>
      </c>
      <c r="C47" s="85"/>
      <c r="D47" s="91"/>
      <c r="E47" s="94"/>
      <c r="F47" s="91"/>
      <c r="G47" s="91"/>
      <c r="H47" s="91"/>
      <c r="I47" s="109"/>
      <c r="J47" s="91"/>
      <c r="K47" s="91"/>
    </row>
    <row r="48" spans="2:11" ht="22.5" customHeight="1">
      <c r="B48" s="7"/>
      <c r="C48" s="86" t="s">
        <v>27</v>
      </c>
      <c r="D48" s="91"/>
      <c r="E48" s="94">
        <v>136376</v>
      </c>
      <c r="F48" s="91"/>
      <c r="G48" s="91"/>
      <c r="H48" s="91"/>
      <c r="I48" s="109">
        <v>136376</v>
      </c>
      <c r="J48" s="91"/>
      <c r="K48" s="91"/>
    </row>
    <row r="49" spans="2:9" ht="18.75">
      <c r="B49" s="7"/>
      <c r="C49" s="86" t="s">
        <v>28</v>
      </c>
      <c r="E49" s="94"/>
      <c r="F49" s="91"/>
      <c r="G49" s="91"/>
      <c r="H49" s="91"/>
      <c r="I49" s="109"/>
    </row>
    <row r="50" spans="2:10" ht="18.75">
      <c r="B50" s="7"/>
      <c r="C50" s="86" t="s">
        <v>110</v>
      </c>
      <c r="D50" s="101"/>
      <c r="E50" s="102">
        <v>283734</v>
      </c>
      <c r="F50" s="103"/>
      <c r="H50" s="101"/>
      <c r="I50" s="108">
        <v>283734</v>
      </c>
      <c r="J50" s="103"/>
    </row>
    <row r="51" spans="2:10" ht="18.75">
      <c r="B51" s="7"/>
      <c r="C51" s="86" t="s">
        <v>111</v>
      </c>
      <c r="D51" s="104"/>
      <c r="E51" s="94">
        <v>102131</v>
      </c>
      <c r="F51" s="105"/>
      <c r="H51" s="104"/>
      <c r="I51" s="109">
        <v>102591</v>
      </c>
      <c r="J51" s="105"/>
    </row>
    <row r="52" spans="2:10" ht="18.75">
      <c r="B52" s="7"/>
      <c r="C52" s="86" t="s">
        <v>112</v>
      </c>
      <c r="D52" s="104"/>
      <c r="E52" s="94">
        <v>113100</v>
      </c>
      <c r="F52" s="105"/>
      <c r="H52" s="104"/>
      <c r="I52" s="109">
        <v>113100</v>
      </c>
      <c r="J52" s="105"/>
    </row>
    <row r="53" spans="2:10" ht="18.75">
      <c r="B53" s="7"/>
      <c r="C53" s="86" t="s">
        <v>113</v>
      </c>
      <c r="D53" s="104"/>
      <c r="E53" s="94">
        <v>645854.905</v>
      </c>
      <c r="F53" s="105"/>
      <c r="H53" s="104"/>
      <c r="I53" s="109">
        <v>731166</v>
      </c>
      <c r="J53" s="105"/>
    </row>
    <row r="54" spans="2:10" ht="18.75">
      <c r="B54" s="7"/>
      <c r="C54" s="86" t="s">
        <v>114</v>
      </c>
      <c r="D54" s="104"/>
      <c r="E54" s="100">
        <v>137108.883753772</v>
      </c>
      <c r="F54" s="105"/>
      <c r="H54" s="104"/>
      <c r="I54" s="110">
        <f>1364863-731166-I52-I51-I50</f>
        <v>134272</v>
      </c>
      <c r="J54" s="105"/>
    </row>
    <row r="55" spans="3:11" ht="19.5" customHeight="1">
      <c r="C55" s="86"/>
      <c r="D55" s="106"/>
      <c r="E55" s="107">
        <f>SUM(E50:E54)</f>
        <v>1281928.7887537722</v>
      </c>
      <c r="F55" s="106"/>
      <c r="G55" s="91"/>
      <c r="H55" s="106"/>
      <c r="I55" s="111">
        <f>SUM(I50:I54)</f>
        <v>1364863</v>
      </c>
      <c r="J55" s="106"/>
      <c r="K55" s="91"/>
    </row>
    <row r="56" spans="3:9" ht="4.5" customHeight="1">
      <c r="C56" s="86"/>
      <c r="E56" s="100"/>
      <c r="F56" s="91"/>
      <c r="G56" s="91"/>
      <c r="H56" s="91"/>
      <c r="I56" s="110"/>
    </row>
    <row r="57" spans="3:9" ht="18.75">
      <c r="C57" s="86"/>
      <c r="E57" s="107">
        <f>+E48+E55</f>
        <v>1418304.7887537722</v>
      </c>
      <c r="I57" s="111">
        <f>+I48+I55</f>
        <v>1501239</v>
      </c>
    </row>
    <row r="58" spans="3:9" ht="3.75" customHeight="1">
      <c r="C58" s="86"/>
      <c r="E58" s="96"/>
      <c r="I58" s="97"/>
    </row>
    <row r="59" spans="2:11" ht="18.75">
      <c r="B59" s="85" t="s">
        <v>16</v>
      </c>
      <c r="E59" s="100">
        <v>720374.4377</v>
      </c>
      <c r="F59" s="110"/>
      <c r="G59" s="110"/>
      <c r="H59" s="110"/>
      <c r="I59" s="110">
        <v>715290</v>
      </c>
      <c r="J59" s="97"/>
      <c r="K59" s="97"/>
    </row>
    <row r="60" spans="2:11" ht="6" customHeight="1">
      <c r="B60" s="56"/>
      <c r="C60" s="86"/>
      <c r="E60" s="100"/>
      <c r="F60" s="110"/>
      <c r="G60" s="110"/>
      <c r="H60" s="110"/>
      <c r="I60" s="110"/>
      <c r="J60" s="97"/>
      <c r="K60" s="97"/>
    </row>
    <row r="61" spans="3:11" ht="6" customHeight="1">
      <c r="C61" s="86"/>
      <c r="D61" s="91"/>
      <c r="E61" s="94"/>
      <c r="F61" s="91"/>
      <c r="G61" s="91"/>
      <c r="H61" s="91"/>
      <c r="I61" s="109"/>
      <c r="J61" s="91"/>
      <c r="K61" s="91"/>
    </row>
    <row r="62" spans="3:11" ht="22.5" customHeight="1" thickBot="1">
      <c r="C62" s="88"/>
      <c r="E62" s="98">
        <f>SUM(E57:E61)</f>
        <v>2138679.2264537723</v>
      </c>
      <c r="F62" s="97"/>
      <c r="G62" s="97"/>
      <c r="H62" s="97"/>
      <c r="I62" s="99">
        <f>SUM(I57:I61)</f>
        <v>2216529</v>
      </c>
      <c r="J62" s="97"/>
      <c r="K62" s="97"/>
    </row>
    <row r="63" ht="10.5" customHeight="1"/>
    <row r="64" spans="2:9" ht="32.25" customHeight="1">
      <c r="B64" s="40" t="s">
        <v>154</v>
      </c>
      <c r="E64" s="282">
        <f>ROUND(E57/E48/2,2)</f>
        <v>5.2</v>
      </c>
      <c r="I64" s="283">
        <f>ROUND(I57/I48/2*1,2)</f>
        <v>5.5</v>
      </c>
    </row>
    <row r="68" ht="18.75">
      <c r="B68" s="202"/>
    </row>
    <row r="69" ht="18.75">
      <c r="B69" s="202"/>
    </row>
    <row r="70" ht="18.75">
      <c r="B70" s="202"/>
    </row>
    <row r="71" ht="18.75">
      <c r="B71" s="202"/>
    </row>
    <row r="72" ht="18.75">
      <c r="B72" s="202"/>
    </row>
    <row r="73" ht="18.75">
      <c r="B73" s="202"/>
    </row>
    <row r="74" ht="18.75">
      <c r="B74" s="202"/>
    </row>
    <row r="75" ht="18.75">
      <c r="B75" s="202"/>
    </row>
    <row r="76" ht="18.75">
      <c r="B76" s="202"/>
    </row>
    <row r="77" ht="18.75">
      <c r="B77" s="202"/>
    </row>
    <row r="78" ht="18.75">
      <c r="B78" s="202"/>
    </row>
    <row r="79" ht="18.75">
      <c r="B79" s="202"/>
    </row>
    <row r="80" ht="18.75">
      <c r="B80" s="202"/>
    </row>
    <row r="81" ht="18.75">
      <c r="B81" s="202"/>
    </row>
    <row r="82" ht="18.75">
      <c r="B82" s="202"/>
    </row>
  </sheetData>
  <mergeCells count="8">
    <mergeCell ref="A1:J1"/>
    <mergeCell ref="A3:J3"/>
    <mergeCell ref="D7:F7"/>
    <mergeCell ref="H7:J7"/>
    <mergeCell ref="D5:F5"/>
    <mergeCell ref="H5:J5"/>
    <mergeCell ref="D6:F6"/>
    <mergeCell ref="H6:J6"/>
  </mergeCells>
  <printOptions/>
  <pageMargins left="0.91" right="0.51" top="0.78740157480315" bottom="0.3" header="0.511811023622047" footer="0.2"/>
  <pageSetup fitToHeight="1" fitToWidth="1" horizontalDpi="300" verticalDpi="300" orientation="portrait" paperSize="9" scale="66" r:id="rId1"/>
  <headerFooter alignWithMargins="0">
    <oddHeader>&amp;R&amp;D&amp;T</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S269"/>
  <sheetViews>
    <sheetView tabSelected="1" view="pageBreakPreview" zoomScale="80" zoomScaleNormal="75" zoomScaleSheetLayoutView="80" workbookViewId="0" topLeftCell="A88">
      <selection activeCell="C106" sqref="C106:P106"/>
    </sheetView>
  </sheetViews>
  <sheetFormatPr defaultColWidth="8.88671875" defaultRowHeight="15"/>
  <cols>
    <col min="1" max="1" width="3.6640625" style="217" customWidth="1"/>
    <col min="2" max="2" width="3.3359375" style="123" customWidth="1"/>
    <col min="3" max="3" width="16.21484375" style="125" customWidth="1"/>
    <col min="4" max="4" width="15.10546875" style="125" customWidth="1"/>
    <col min="5" max="5" width="0.671875" style="125" customWidth="1"/>
    <col min="6" max="6" width="9.4453125" style="125" customWidth="1"/>
    <col min="7" max="7" width="0.78125" style="125" customWidth="1"/>
    <col min="8" max="8" width="4.6640625" style="125" customWidth="1"/>
    <col min="9" max="9" width="0.9921875" style="125" customWidth="1"/>
    <col min="10" max="10" width="8.6640625" style="128" customWidth="1"/>
    <col min="11" max="11" width="0.9921875" style="125" customWidth="1"/>
    <col min="12" max="12" width="4.99609375" style="125" customWidth="1"/>
    <col min="13" max="13" width="0.78125" style="125" customWidth="1"/>
    <col min="14" max="14" width="9.77734375" style="126" customWidth="1"/>
    <col min="15" max="15" width="0.671875" style="125" customWidth="1"/>
    <col min="16" max="16" width="0.55078125" style="128" customWidth="1"/>
    <col min="17" max="17" width="1.1171875" style="125" customWidth="1"/>
    <col min="18" max="18" width="1.2265625" style="126" customWidth="1"/>
    <col min="19" max="16384" width="7.3359375" style="124" customWidth="1"/>
  </cols>
  <sheetData>
    <row r="1" spans="1:18" s="372" customFormat="1" ht="12.75">
      <c r="A1" s="367"/>
      <c r="B1" s="368"/>
      <c r="C1" s="369"/>
      <c r="D1" s="369"/>
      <c r="E1" s="369"/>
      <c r="F1" s="369"/>
      <c r="G1" s="369"/>
      <c r="H1" s="369"/>
      <c r="I1" s="369"/>
      <c r="J1" s="369"/>
      <c r="K1" s="370"/>
      <c r="L1" s="370"/>
      <c r="M1" s="370"/>
      <c r="N1" s="371"/>
      <c r="O1" s="371"/>
      <c r="P1" s="369"/>
      <c r="Q1" s="370"/>
      <c r="R1" s="371"/>
    </row>
    <row r="2" spans="1:18" s="14" customFormat="1" ht="12.75">
      <c r="A2" s="217"/>
      <c r="B2" s="114"/>
      <c r="C2" s="115"/>
      <c r="D2" s="115"/>
      <c r="E2" s="115"/>
      <c r="F2" s="115"/>
      <c r="G2" s="115"/>
      <c r="H2" s="115"/>
      <c r="I2" s="115"/>
      <c r="J2" s="116"/>
      <c r="K2" s="117"/>
      <c r="L2" s="117"/>
      <c r="M2" s="117"/>
      <c r="N2" s="118"/>
      <c r="O2" s="119"/>
      <c r="P2" s="116"/>
      <c r="Q2" s="117"/>
      <c r="R2" s="118"/>
    </row>
    <row r="3" spans="1:18" s="14" customFormat="1" ht="12.75">
      <c r="A3" s="217"/>
      <c r="B3" s="114"/>
      <c r="C3" s="115"/>
      <c r="D3" s="115"/>
      <c r="E3" s="115"/>
      <c r="F3" s="115"/>
      <c r="G3" s="115"/>
      <c r="H3" s="115"/>
      <c r="I3" s="115"/>
      <c r="J3" s="116"/>
      <c r="K3" s="117"/>
      <c r="L3" s="117"/>
      <c r="M3" s="117"/>
      <c r="N3" s="118"/>
      <c r="O3" s="119"/>
      <c r="P3" s="116"/>
      <c r="Q3" s="117"/>
      <c r="R3" s="118"/>
    </row>
    <row r="4" spans="1:18" s="14" customFormat="1" ht="12.75">
      <c r="A4" s="217"/>
      <c r="B4" s="114"/>
      <c r="C4" s="115"/>
      <c r="D4" s="115"/>
      <c r="E4" s="115"/>
      <c r="F4" s="115"/>
      <c r="G4" s="115"/>
      <c r="H4" s="115"/>
      <c r="I4" s="115"/>
      <c r="J4" s="116"/>
      <c r="K4" s="117"/>
      <c r="L4" s="117"/>
      <c r="M4" s="117"/>
      <c r="N4" s="118"/>
      <c r="O4" s="119"/>
      <c r="P4" s="116"/>
      <c r="Q4" s="117"/>
      <c r="R4" s="118"/>
    </row>
    <row r="5" spans="1:18" s="14" customFormat="1" ht="28.5" customHeight="1">
      <c r="A5" s="381" t="s">
        <v>0</v>
      </c>
      <c r="B5" s="381"/>
      <c r="C5" s="381"/>
      <c r="D5" s="381"/>
      <c r="E5" s="381"/>
      <c r="F5" s="381"/>
      <c r="G5" s="381"/>
      <c r="H5" s="381"/>
      <c r="I5" s="381"/>
      <c r="J5" s="381"/>
      <c r="K5" s="381"/>
      <c r="L5" s="381"/>
      <c r="M5" s="381"/>
      <c r="N5" s="381"/>
      <c r="O5" s="381"/>
      <c r="P5" s="381"/>
      <c r="Q5" s="117"/>
      <c r="R5" s="118"/>
    </row>
    <row r="6" spans="1:18" s="14" customFormat="1" ht="12.75">
      <c r="A6" s="217"/>
      <c r="B6" s="114"/>
      <c r="C6" s="115"/>
      <c r="D6" s="115"/>
      <c r="E6" s="115"/>
      <c r="F6" s="115"/>
      <c r="G6" s="115"/>
      <c r="H6" s="115"/>
      <c r="I6" s="115"/>
      <c r="J6" s="120"/>
      <c r="K6" s="117"/>
      <c r="L6" s="117"/>
      <c r="M6" s="117"/>
      <c r="N6" s="118"/>
      <c r="O6" s="119"/>
      <c r="P6" s="116"/>
      <c r="Q6" s="117"/>
      <c r="R6" s="118"/>
    </row>
    <row r="7" spans="1:18" s="14" customFormat="1" ht="15.75">
      <c r="A7" s="398" t="s">
        <v>189</v>
      </c>
      <c r="B7" s="398"/>
      <c r="C7" s="398"/>
      <c r="D7" s="398"/>
      <c r="E7" s="398"/>
      <c r="F7" s="398"/>
      <c r="G7" s="398"/>
      <c r="H7" s="398"/>
      <c r="I7" s="398"/>
      <c r="J7" s="398"/>
      <c r="K7" s="398"/>
      <c r="L7" s="398"/>
      <c r="M7" s="398"/>
      <c r="N7" s="398"/>
      <c r="O7" s="398"/>
      <c r="P7" s="116"/>
      <c r="Q7" s="117"/>
      <c r="R7" s="118"/>
    </row>
    <row r="8" spans="1:18" s="14" customFormat="1" ht="17.25" customHeight="1">
      <c r="A8" s="217"/>
      <c r="B8" s="114"/>
      <c r="C8" s="115"/>
      <c r="D8" s="115"/>
      <c r="E8" s="115"/>
      <c r="F8" s="115"/>
      <c r="G8" s="115"/>
      <c r="H8" s="115"/>
      <c r="I8" s="115"/>
      <c r="J8" s="120"/>
      <c r="K8" s="117"/>
      <c r="L8" s="117"/>
      <c r="M8" s="117"/>
      <c r="N8" s="118"/>
      <c r="O8" s="119"/>
      <c r="P8" s="116"/>
      <c r="Q8" s="117"/>
      <c r="R8" s="118"/>
    </row>
    <row r="9" spans="1:18" s="132" customFormat="1" ht="8.25" customHeight="1">
      <c r="A9" s="129"/>
      <c r="B9" s="129"/>
      <c r="C9" s="130"/>
      <c r="D9" s="130"/>
      <c r="E9" s="130"/>
      <c r="F9" s="130"/>
      <c r="G9" s="130"/>
      <c r="H9" s="130"/>
      <c r="I9" s="130"/>
      <c r="J9" s="54"/>
      <c r="K9" s="54"/>
      <c r="L9" s="54"/>
      <c r="M9" s="54"/>
      <c r="N9" s="54"/>
      <c r="O9" s="131"/>
      <c r="Q9" s="54"/>
      <c r="R9" s="54"/>
    </row>
    <row r="10" spans="1:18" s="132" customFormat="1" ht="1.5" customHeight="1">
      <c r="A10" s="129"/>
      <c r="B10" s="129"/>
      <c r="C10" s="140"/>
      <c r="D10" s="140"/>
      <c r="E10" s="140"/>
      <c r="F10" s="140"/>
      <c r="G10" s="140"/>
      <c r="H10" s="140"/>
      <c r="I10" s="140"/>
      <c r="J10" s="148"/>
      <c r="K10" s="149"/>
      <c r="L10" s="149"/>
      <c r="M10" s="149"/>
      <c r="N10" s="150"/>
      <c r="O10" s="151"/>
      <c r="P10" s="148"/>
      <c r="Q10" s="137"/>
      <c r="R10" s="147"/>
    </row>
    <row r="11" spans="1:18" s="132" customFormat="1" ht="15" hidden="1">
      <c r="A11" s="129"/>
      <c r="B11" s="129"/>
      <c r="C11" s="140"/>
      <c r="D11" s="140"/>
      <c r="E11" s="140"/>
      <c r="F11" s="140"/>
      <c r="G11" s="140"/>
      <c r="H11" s="140"/>
      <c r="I11" s="140"/>
      <c r="J11" s="148"/>
      <c r="K11" s="149"/>
      <c r="L11" s="149"/>
      <c r="M11" s="149"/>
      <c r="N11" s="150"/>
      <c r="O11" s="151"/>
      <c r="P11" s="148"/>
      <c r="Q11" s="137"/>
      <c r="R11" s="147"/>
    </row>
    <row r="12" spans="1:18" s="132" customFormat="1" ht="4.5" customHeight="1">
      <c r="A12" s="129"/>
      <c r="B12" s="129"/>
      <c r="C12" s="140"/>
      <c r="D12" s="140"/>
      <c r="E12" s="140"/>
      <c r="F12" s="140"/>
      <c r="G12" s="140"/>
      <c r="H12" s="140"/>
      <c r="I12" s="140"/>
      <c r="J12" s="148"/>
      <c r="K12" s="149"/>
      <c r="L12" s="149"/>
      <c r="M12" s="149"/>
      <c r="N12" s="150"/>
      <c r="O12" s="151"/>
      <c r="P12" s="148"/>
      <c r="Q12" s="137"/>
      <c r="R12" s="147"/>
    </row>
    <row r="13" spans="1:18" s="132" customFormat="1" ht="17.25" customHeight="1">
      <c r="A13" s="223" t="s">
        <v>30</v>
      </c>
      <c r="B13" s="152"/>
      <c r="C13" s="153" t="s">
        <v>60</v>
      </c>
      <c r="D13" s="140"/>
      <c r="E13" s="140"/>
      <c r="F13" s="140"/>
      <c r="G13" s="140"/>
      <c r="H13" s="140"/>
      <c r="I13" s="140"/>
      <c r="J13" s="148"/>
      <c r="K13" s="149"/>
      <c r="L13" s="149"/>
      <c r="M13" s="149"/>
      <c r="N13" s="150"/>
      <c r="O13" s="151"/>
      <c r="P13" s="148"/>
      <c r="Q13" s="137"/>
      <c r="R13" s="147"/>
    </row>
    <row r="14" spans="1:18" s="135" customFormat="1" ht="34.5" customHeight="1">
      <c r="A14" s="143"/>
      <c r="B14" s="154"/>
      <c r="C14" s="387" t="s">
        <v>142</v>
      </c>
      <c r="D14" s="389"/>
      <c r="E14" s="389"/>
      <c r="F14" s="389"/>
      <c r="G14" s="389"/>
      <c r="H14" s="389"/>
      <c r="I14" s="389"/>
      <c r="J14" s="389"/>
      <c r="K14" s="389"/>
      <c r="L14" s="389"/>
      <c r="M14" s="389"/>
      <c r="N14" s="389"/>
      <c r="O14" s="389"/>
      <c r="P14" s="389"/>
      <c r="Q14" s="155"/>
      <c r="R14" s="156"/>
    </row>
    <row r="15" spans="1:18" s="135" customFormat="1" ht="0.75" customHeight="1">
      <c r="A15" s="129"/>
      <c r="B15" s="133"/>
      <c r="C15" s="134"/>
      <c r="D15" s="134"/>
      <c r="E15" s="134"/>
      <c r="F15" s="134"/>
      <c r="G15" s="134"/>
      <c r="H15" s="134"/>
      <c r="I15" s="134"/>
      <c r="J15" s="157"/>
      <c r="K15" s="149"/>
      <c r="L15" s="149"/>
      <c r="M15" s="149"/>
      <c r="N15" s="158"/>
      <c r="O15" s="159"/>
      <c r="P15" s="157"/>
      <c r="Q15" s="157"/>
      <c r="R15" s="160"/>
    </row>
    <row r="16" spans="1:18" s="135" customFormat="1" ht="15">
      <c r="A16" s="129" t="s">
        <v>61</v>
      </c>
      <c r="B16" s="133"/>
      <c r="C16" s="153" t="s">
        <v>133</v>
      </c>
      <c r="D16" s="134"/>
      <c r="E16" s="134"/>
      <c r="F16" s="134"/>
      <c r="G16" s="134"/>
      <c r="H16" s="134"/>
      <c r="I16" s="134"/>
      <c r="J16" s="157"/>
      <c r="K16" s="149"/>
      <c r="L16" s="149"/>
      <c r="M16" s="149"/>
      <c r="N16" s="158"/>
      <c r="O16" s="159"/>
      <c r="P16" s="157"/>
      <c r="Q16" s="157"/>
      <c r="R16" s="160"/>
    </row>
    <row r="17" spans="1:18" s="135" customFormat="1" ht="15">
      <c r="A17" s="129"/>
      <c r="B17" s="133"/>
      <c r="C17" s="134" t="s">
        <v>205</v>
      </c>
      <c r="D17" s="134"/>
      <c r="E17" s="134"/>
      <c r="F17" s="134"/>
      <c r="G17" s="134"/>
      <c r="H17" s="134"/>
      <c r="I17" s="134"/>
      <c r="J17" s="157"/>
      <c r="K17" s="149"/>
      <c r="L17" s="149"/>
      <c r="M17" s="149"/>
      <c r="N17" s="158"/>
      <c r="O17" s="159"/>
      <c r="P17" s="157"/>
      <c r="Q17" s="157"/>
      <c r="R17" s="160"/>
    </row>
    <row r="18" spans="1:18" s="135" customFormat="1" ht="8.25" customHeight="1">
      <c r="A18" s="129"/>
      <c r="B18" s="133"/>
      <c r="C18" s="134"/>
      <c r="D18" s="134"/>
      <c r="E18" s="134"/>
      <c r="F18" s="134"/>
      <c r="G18" s="134"/>
      <c r="H18" s="134"/>
      <c r="I18" s="134"/>
      <c r="J18" s="157"/>
      <c r="K18" s="149"/>
      <c r="L18" s="149"/>
      <c r="M18" s="149"/>
      <c r="N18" s="158"/>
      <c r="O18" s="159"/>
      <c r="P18" s="157"/>
      <c r="Q18" s="157"/>
      <c r="R18" s="160"/>
    </row>
    <row r="19" spans="1:18" s="135" customFormat="1" ht="15">
      <c r="A19" s="129" t="s">
        <v>62</v>
      </c>
      <c r="B19" s="133"/>
      <c r="C19" s="153" t="s">
        <v>52</v>
      </c>
      <c r="D19" s="134"/>
      <c r="E19" s="134"/>
      <c r="F19" s="134"/>
      <c r="G19" s="134"/>
      <c r="H19" s="134"/>
      <c r="I19" s="134"/>
      <c r="J19" s="157"/>
      <c r="K19" s="149"/>
      <c r="L19" s="149"/>
      <c r="M19" s="149"/>
      <c r="N19" s="158"/>
      <c r="O19" s="159"/>
      <c r="P19" s="157"/>
      <c r="Q19" s="157"/>
      <c r="R19" s="160"/>
    </row>
    <row r="20" spans="1:18" s="135" customFormat="1" ht="15">
      <c r="A20" s="129"/>
      <c r="B20" s="133"/>
      <c r="C20" s="134" t="s">
        <v>135</v>
      </c>
      <c r="D20" s="134"/>
      <c r="E20" s="134"/>
      <c r="F20" s="134"/>
      <c r="G20" s="134"/>
      <c r="H20" s="134"/>
      <c r="I20" s="134"/>
      <c r="J20" s="157"/>
      <c r="K20" s="149"/>
      <c r="L20" s="149"/>
      <c r="M20" s="149"/>
      <c r="N20" s="158"/>
      <c r="O20" s="159"/>
      <c r="P20" s="157"/>
      <c r="Q20" s="157"/>
      <c r="R20" s="160"/>
    </row>
    <row r="21" spans="1:18" s="135" customFormat="1" ht="0.75" customHeight="1">
      <c r="A21" s="129"/>
      <c r="B21" s="133"/>
      <c r="C21" s="134"/>
      <c r="D21" s="134"/>
      <c r="E21" s="134"/>
      <c r="F21" s="134"/>
      <c r="G21" s="134"/>
      <c r="H21" s="134"/>
      <c r="I21" s="134"/>
      <c r="J21" s="157"/>
      <c r="K21" s="149"/>
      <c r="L21" s="149"/>
      <c r="M21" s="149"/>
      <c r="N21" s="158"/>
      <c r="O21" s="159"/>
      <c r="P21" s="157"/>
      <c r="Q21" s="157"/>
      <c r="R21" s="160"/>
    </row>
    <row r="22" spans="1:18" s="135" customFormat="1" ht="15.75" customHeight="1">
      <c r="A22" s="129"/>
      <c r="B22" s="133"/>
      <c r="C22" s="153"/>
      <c r="D22" s="134"/>
      <c r="E22" s="134"/>
      <c r="F22" s="134"/>
      <c r="G22" s="134"/>
      <c r="H22" s="134"/>
      <c r="I22" s="134"/>
      <c r="J22" s="54" t="s">
        <v>136</v>
      </c>
      <c r="K22" s="54"/>
      <c r="L22" s="136"/>
      <c r="M22" s="136"/>
      <c r="N22" s="54" t="s">
        <v>136</v>
      </c>
      <c r="O22" s="54"/>
      <c r="P22" s="136"/>
      <c r="Q22" s="157"/>
      <c r="R22" s="160"/>
    </row>
    <row r="23" spans="1:18" s="135" customFormat="1" ht="15.75" customHeight="1">
      <c r="A23" s="129"/>
      <c r="B23" s="133"/>
      <c r="C23" s="153"/>
      <c r="D23" s="134"/>
      <c r="E23" s="134"/>
      <c r="F23" s="134"/>
      <c r="G23" s="134"/>
      <c r="H23" s="134"/>
      <c r="I23" s="134"/>
      <c r="J23" s="54" t="s">
        <v>190</v>
      </c>
      <c r="K23" s="54"/>
      <c r="L23" s="138"/>
      <c r="M23" s="138"/>
      <c r="N23" s="139" t="s">
        <v>137</v>
      </c>
      <c r="O23" s="139"/>
      <c r="P23" s="140"/>
      <c r="Q23" s="157"/>
      <c r="R23" s="160"/>
    </row>
    <row r="24" spans="1:18" s="135" customFormat="1" ht="15.75" customHeight="1">
      <c r="A24" s="129"/>
      <c r="B24" s="133"/>
      <c r="C24" s="153"/>
      <c r="D24" s="134"/>
      <c r="E24" s="134"/>
      <c r="F24" s="134"/>
      <c r="G24" s="134"/>
      <c r="H24" s="134"/>
      <c r="I24" s="207"/>
      <c r="J24" s="141" t="s">
        <v>186</v>
      </c>
      <c r="K24" s="141"/>
      <c r="L24" s="208"/>
      <c r="M24" s="142"/>
      <c r="N24" s="141" t="s">
        <v>186</v>
      </c>
      <c r="O24" s="141"/>
      <c r="P24" s="209"/>
      <c r="Q24" s="157"/>
      <c r="R24" s="160"/>
    </row>
    <row r="25" spans="1:18" s="135" customFormat="1" ht="15.75" customHeight="1">
      <c r="A25" s="129"/>
      <c r="B25" s="133"/>
      <c r="C25" s="162"/>
      <c r="D25" s="134"/>
      <c r="E25" s="134"/>
      <c r="F25" s="134"/>
      <c r="G25" s="134"/>
      <c r="H25" s="134"/>
      <c r="I25" s="399" t="s">
        <v>29</v>
      </c>
      <c r="J25" s="399"/>
      <c r="K25" s="399"/>
      <c r="L25" s="144"/>
      <c r="M25" s="399" t="s">
        <v>29</v>
      </c>
      <c r="N25" s="399"/>
      <c r="O25" s="399"/>
      <c r="P25" s="146"/>
      <c r="Q25" s="157"/>
      <c r="R25" s="160"/>
    </row>
    <row r="26" spans="1:18" s="135" customFormat="1" ht="15.75" customHeight="1">
      <c r="A26" s="129" t="s">
        <v>63</v>
      </c>
      <c r="B26" s="133"/>
      <c r="C26" s="153" t="s">
        <v>7</v>
      </c>
      <c r="D26" s="134"/>
      <c r="E26" s="134"/>
      <c r="F26" s="134"/>
      <c r="G26" s="134"/>
      <c r="H26" s="134"/>
      <c r="I26" s="144"/>
      <c r="J26" s="144"/>
      <c r="K26" s="144"/>
      <c r="L26" s="144"/>
      <c r="M26" s="144"/>
      <c r="N26" s="144"/>
      <c r="O26" s="144"/>
      <c r="P26" s="146"/>
      <c r="Q26" s="157"/>
      <c r="R26" s="160"/>
    </row>
    <row r="27" spans="1:18" s="135" customFormat="1" ht="16.5" customHeight="1">
      <c r="A27" s="129"/>
      <c r="B27" s="133"/>
      <c r="C27" s="162" t="s">
        <v>31</v>
      </c>
      <c r="D27" s="134"/>
      <c r="E27" s="134"/>
      <c r="F27" s="134"/>
      <c r="G27" s="134"/>
      <c r="H27" s="134"/>
      <c r="I27" s="134"/>
      <c r="J27" s="245"/>
      <c r="K27" s="245"/>
      <c r="L27" s="245"/>
      <c r="M27" s="245"/>
      <c r="N27" s="245"/>
      <c r="O27" s="145"/>
      <c r="P27" s="146"/>
      <c r="Q27" s="157"/>
      <c r="R27" s="160"/>
    </row>
    <row r="28" spans="1:18" s="135" customFormat="1" ht="15">
      <c r="A28" s="129"/>
      <c r="B28" s="133"/>
      <c r="C28" s="162" t="s">
        <v>32</v>
      </c>
      <c r="D28" s="163"/>
      <c r="E28" s="163"/>
      <c r="F28" s="163"/>
      <c r="G28" s="163"/>
      <c r="H28" s="163"/>
      <c r="I28" s="163"/>
      <c r="J28" s="232">
        <v>9755</v>
      </c>
      <c r="K28" s="149"/>
      <c r="L28" s="149"/>
      <c r="M28" s="149"/>
      <c r="N28" s="232">
        <v>22372</v>
      </c>
      <c r="O28" s="159"/>
      <c r="Q28" s="157"/>
      <c r="R28" s="158"/>
    </row>
    <row r="29" spans="1:18" s="135" customFormat="1" ht="15">
      <c r="A29" s="129"/>
      <c r="B29" s="133"/>
      <c r="C29" s="162" t="s">
        <v>33</v>
      </c>
      <c r="D29" s="163"/>
      <c r="E29" s="163"/>
      <c r="F29" s="163"/>
      <c r="G29" s="163"/>
      <c r="H29" s="163"/>
      <c r="I29" s="163"/>
      <c r="J29" s="246">
        <v>0</v>
      </c>
      <c r="K29" s="228"/>
      <c r="L29" s="228"/>
      <c r="M29" s="228"/>
      <c r="N29" s="246">
        <v>0</v>
      </c>
      <c r="O29" s="229"/>
      <c r="P29" s="230"/>
      <c r="Q29" s="231"/>
      <c r="R29" s="158"/>
    </row>
    <row r="30" spans="1:18" s="135" customFormat="1" ht="15">
      <c r="A30" s="129"/>
      <c r="B30" s="133"/>
      <c r="C30" s="162" t="s">
        <v>34</v>
      </c>
      <c r="D30" s="163"/>
      <c r="E30" s="163"/>
      <c r="F30" s="163"/>
      <c r="G30" s="163"/>
      <c r="H30" s="163"/>
      <c r="I30" s="163"/>
      <c r="J30" s="249">
        <v>0</v>
      </c>
      <c r="K30" s="239"/>
      <c r="L30" s="239"/>
      <c r="M30" s="239"/>
      <c r="N30" s="249">
        <v>0</v>
      </c>
      <c r="O30" s="229"/>
      <c r="P30" s="230"/>
      <c r="Q30" s="231"/>
      <c r="R30" s="158"/>
    </row>
    <row r="31" spans="1:18" s="135" customFormat="1" ht="15">
      <c r="A31" s="129"/>
      <c r="B31" s="133"/>
      <c r="C31" s="162" t="s">
        <v>35</v>
      </c>
      <c r="D31" s="134"/>
      <c r="E31" s="134"/>
      <c r="F31" s="134"/>
      <c r="G31" s="134"/>
      <c r="H31" s="134"/>
      <c r="I31" s="134"/>
      <c r="J31" s="247">
        <v>5408</v>
      </c>
      <c r="K31" s="228"/>
      <c r="L31" s="228"/>
      <c r="M31" s="228"/>
      <c r="N31" s="247">
        <v>21468</v>
      </c>
      <c r="O31" s="229"/>
      <c r="P31" s="230"/>
      <c r="Q31" s="231"/>
      <c r="R31" s="158"/>
    </row>
    <row r="32" spans="1:18" s="135" customFormat="1" ht="15">
      <c r="A32" s="129"/>
      <c r="B32" s="133"/>
      <c r="C32" s="165"/>
      <c r="D32" s="134"/>
      <c r="E32" s="134"/>
      <c r="F32" s="134"/>
      <c r="G32" s="134"/>
      <c r="H32" s="134"/>
      <c r="I32" s="134"/>
      <c r="J32" s="232">
        <f>SUM(J28:J31)</f>
        <v>15163</v>
      </c>
      <c r="K32" s="228"/>
      <c r="L32" s="228"/>
      <c r="M32" s="228"/>
      <c r="N32" s="232">
        <f>SUM(N28:N31)</f>
        <v>43840</v>
      </c>
      <c r="O32" s="229"/>
      <c r="P32" s="230"/>
      <c r="Q32" s="231"/>
      <c r="R32" s="166"/>
    </row>
    <row r="33" spans="1:18" s="135" customFormat="1" ht="15">
      <c r="A33" s="129"/>
      <c r="B33" s="133"/>
      <c r="C33" s="162" t="s">
        <v>36</v>
      </c>
      <c r="D33" s="134"/>
      <c r="E33" s="134"/>
      <c r="F33" s="134"/>
      <c r="G33" s="134"/>
      <c r="H33" s="134"/>
      <c r="I33" s="134"/>
      <c r="J33" s="253">
        <v>0</v>
      </c>
      <c r="K33" s="239"/>
      <c r="L33" s="239"/>
      <c r="M33" s="239"/>
      <c r="N33" s="246">
        <v>0</v>
      </c>
      <c r="O33" s="229"/>
      <c r="P33" s="230"/>
      <c r="Q33" s="231"/>
      <c r="R33" s="158"/>
    </row>
    <row r="34" spans="1:18" s="135" customFormat="1" ht="17.25" customHeight="1" thickBot="1">
      <c r="A34" s="129"/>
      <c r="B34" s="133"/>
      <c r="C34" s="167"/>
      <c r="D34" s="134"/>
      <c r="E34" s="134"/>
      <c r="F34" s="134"/>
      <c r="G34" s="134"/>
      <c r="H34" s="134"/>
      <c r="I34" s="134"/>
      <c r="J34" s="248">
        <f>+J32+J33</f>
        <v>15163</v>
      </c>
      <c r="K34" s="228"/>
      <c r="L34" s="228"/>
      <c r="M34" s="228"/>
      <c r="N34" s="248">
        <f>+N32+N33</f>
        <v>43840</v>
      </c>
      <c r="O34" s="229"/>
      <c r="P34" s="230"/>
      <c r="Q34" s="231"/>
      <c r="R34" s="158"/>
    </row>
    <row r="35" spans="1:18" s="135" customFormat="1" ht="55.5" customHeight="1">
      <c r="A35" s="129"/>
      <c r="B35" s="133"/>
      <c r="C35" s="394" t="s">
        <v>158</v>
      </c>
      <c r="D35" s="395"/>
      <c r="E35" s="395"/>
      <c r="F35" s="395"/>
      <c r="G35" s="395"/>
      <c r="H35" s="395"/>
      <c r="I35" s="395"/>
      <c r="J35" s="395"/>
      <c r="K35" s="395"/>
      <c r="L35" s="395"/>
      <c r="M35" s="395"/>
      <c r="N35" s="395"/>
      <c r="O35" s="395"/>
      <c r="P35" s="395"/>
      <c r="Q35" s="231"/>
      <c r="R35" s="147"/>
    </row>
    <row r="36" spans="1:18" s="135" customFormat="1" ht="11.25" customHeight="1">
      <c r="A36" s="129"/>
      <c r="B36" s="133"/>
      <c r="C36" s="170"/>
      <c r="D36" s="134"/>
      <c r="E36" s="134"/>
      <c r="F36" s="134"/>
      <c r="G36" s="134"/>
      <c r="H36" s="134"/>
      <c r="I36" s="134"/>
      <c r="J36" s="233"/>
      <c r="K36" s="228"/>
      <c r="L36" s="228"/>
      <c r="M36" s="228"/>
      <c r="N36" s="232"/>
      <c r="O36" s="229"/>
      <c r="P36" s="234"/>
      <c r="Q36" s="161"/>
      <c r="R36" s="166"/>
    </row>
    <row r="37" spans="1:18" s="135" customFormat="1" ht="15">
      <c r="A37" s="129" t="s">
        <v>64</v>
      </c>
      <c r="B37" s="133"/>
      <c r="C37" s="169" t="s">
        <v>191</v>
      </c>
      <c r="D37" s="134"/>
      <c r="E37" s="134"/>
      <c r="F37" s="134"/>
      <c r="G37" s="134"/>
      <c r="H37" s="134"/>
      <c r="I37" s="134"/>
      <c r="J37" s="233"/>
      <c r="K37" s="228"/>
      <c r="L37" s="228"/>
      <c r="M37" s="228"/>
      <c r="N37" s="232"/>
      <c r="O37" s="229"/>
      <c r="P37" s="234"/>
      <c r="Q37" s="161"/>
      <c r="R37" s="166"/>
    </row>
    <row r="38" spans="1:18" s="135" customFormat="1" ht="17.25" customHeight="1">
      <c r="A38" s="129"/>
      <c r="B38" s="133"/>
      <c r="C38" s="134" t="s">
        <v>192</v>
      </c>
      <c r="D38" s="134"/>
      <c r="E38" s="134"/>
      <c r="F38" s="134"/>
      <c r="G38" s="134"/>
      <c r="H38" s="134"/>
      <c r="I38" s="134"/>
      <c r="J38" s="235"/>
      <c r="K38" s="236"/>
      <c r="L38" s="236"/>
      <c r="M38" s="236"/>
      <c r="N38" s="269">
        <v>-115</v>
      </c>
      <c r="O38" s="229"/>
      <c r="P38" s="230"/>
      <c r="Q38" s="161"/>
      <c r="R38" s="166"/>
    </row>
    <row r="39" spans="1:18" s="135" customFormat="1" ht="15">
      <c r="A39" s="129"/>
      <c r="B39" s="133"/>
      <c r="C39" s="134" t="s">
        <v>197</v>
      </c>
      <c r="D39" s="134"/>
      <c r="E39" s="134"/>
      <c r="F39" s="134"/>
      <c r="G39" s="134"/>
      <c r="H39" s="134"/>
      <c r="I39" s="134"/>
      <c r="J39" s="233"/>
      <c r="K39" s="228"/>
      <c r="L39" s="228"/>
      <c r="M39" s="228"/>
      <c r="N39" s="269">
        <v>-336</v>
      </c>
      <c r="O39" s="229"/>
      <c r="P39" s="230"/>
      <c r="Q39" s="161"/>
      <c r="R39" s="166"/>
    </row>
    <row r="40" spans="1:18" s="135" customFormat="1" ht="6.75" customHeight="1">
      <c r="A40" s="129"/>
      <c r="B40" s="133"/>
      <c r="C40" s="134"/>
      <c r="D40" s="134"/>
      <c r="E40" s="134"/>
      <c r="F40" s="134"/>
      <c r="G40" s="134"/>
      <c r="H40" s="134"/>
      <c r="I40" s="134"/>
      <c r="J40" s="233"/>
      <c r="K40" s="228"/>
      <c r="L40" s="228"/>
      <c r="M40" s="228"/>
      <c r="N40" s="244"/>
      <c r="O40" s="229"/>
      <c r="P40" s="230"/>
      <c r="Q40" s="161"/>
      <c r="R40" s="166"/>
    </row>
    <row r="41" spans="1:18" s="135" customFormat="1" ht="17.25" customHeight="1" thickBot="1">
      <c r="A41" s="129"/>
      <c r="B41" s="133"/>
      <c r="C41" s="134"/>
      <c r="D41" s="134"/>
      <c r="E41" s="134"/>
      <c r="F41" s="134"/>
      <c r="G41" s="134"/>
      <c r="H41" s="134"/>
      <c r="I41" s="134"/>
      <c r="J41" s="233"/>
      <c r="K41" s="236"/>
      <c r="L41" s="236"/>
      <c r="M41" s="236"/>
      <c r="N41" s="270">
        <f>SUM(N38:N40)</f>
        <v>-451</v>
      </c>
      <c r="O41" s="229"/>
      <c r="P41" s="230"/>
      <c r="Q41" s="161"/>
      <c r="R41" s="168"/>
    </row>
    <row r="42" spans="1:18" s="135" customFormat="1" ht="4.5" customHeight="1">
      <c r="A42" s="129"/>
      <c r="B42" s="133"/>
      <c r="C42" s="172"/>
      <c r="D42" s="134"/>
      <c r="E42" s="134"/>
      <c r="F42" s="134"/>
      <c r="G42" s="134"/>
      <c r="H42" s="134"/>
      <c r="I42" s="134"/>
      <c r="J42" s="161"/>
      <c r="K42" s="228"/>
      <c r="L42" s="228"/>
      <c r="M42" s="228"/>
      <c r="N42" s="161"/>
      <c r="O42" s="229"/>
      <c r="P42" s="161"/>
      <c r="Q42" s="161"/>
      <c r="R42" s="166"/>
    </row>
    <row r="43" spans="1:18" s="135" customFormat="1" ht="15" customHeight="1">
      <c r="A43" s="129" t="s">
        <v>65</v>
      </c>
      <c r="B43" s="129"/>
      <c r="C43" s="153" t="s">
        <v>90</v>
      </c>
      <c r="D43" s="134"/>
      <c r="E43" s="134"/>
      <c r="F43" s="134"/>
      <c r="G43" s="134"/>
      <c r="H43" s="134"/>
      <c r="I43" s="134"/>
      <c r="J43" s="161"/>
      <c r="K43" s="228"/>
      <c r="L43" s="228"/>
      <c r="M43" s="228"/>
      <c r="N43" s="232"/>
      <c r="O43" s="229"/>
      <c r="P43" s="161"/>
      <c r="Q43" s="161"/>
      <c r="R43" s="160"/>
    </row>
    <row r="44" spans="1:18" s="135" customFormat="1" ht="4.5" customHeight="1">
      <c r="A44" s="129"/>
      <c r="B44" s="129"/>
      <c r="C44" s="153"/>
      <c r="D44" s="134"/>
      <c r="E44" s="134"/>
      <c r="F44" s="134"/>
      <c r="G44" s="134"/>
      <c r="H44" s="134"/>
      <c r="I44" s="134"/>
      <c r="J44" s="161"/>
      <c r="K44" s="228"/>
      <c r="L44" s="228"/>
      <c r="M44" s="228"/>
      <c r="N44" s="232"/>
      <c r="O44" s="229"/>
      <c r="P44" s="161"/>
      <c r="Q44" s="161"/>
      <c r="R44" s="160"/>
    </row>
    <row r="45" spans="1:18" s="135" customFormat="1" ht="15">
      <c r="A45" s="143"/>
      <c r="B45" s="154" t="s">
        <v>10</v>
      </c>
      <c r="C45" s="173" t="s">
        <v>125</v>
      </c>
      <c r="D45" s="140"/>
      <c r="E45" s="140"/>
      <c r="F45" s="140"/>
      <c r="G45" s="140"/>
      <c r="H45" s="140"/>
      <c r="I45" s="140"/>
      <c r="J45" s="231"/>
      <c r="K45" s="228"/>
      <c r="L45" s="228"/>
      <c r="M45" s="228"/>
      <c r="N45" s="237"/>
      <c r="O45" s="229"/>
      <c r="P45" s="231"/>
      <c r="Q45" s="231"/>
      <c r="R45" s="147"/>
    </row>
    <row r="46" spans="1:18" s="135" customFormat="1" ht="5.25" customHeight="1">
      <c r="A46" s="143"/>
      <c r="B46" s="154"/>
      <c r="C46" s="173"/>
      <c r="D46" s="140"/>
      <c r="E46" s="140"/>
      <c r="F46" s="140"/>
      <c r="G46" s="140"/>
      <c r="H46" s="140"/>
      <c r="I46" s="140"/>
      <c r="J46" s="231"/>
      <c r="K46" s="228"/>
      <c r="L46" s="228"/>
      <c r="M46" s="228"/>
      <c r="N46" s="237"/>
      <c r="O46" s="229"/>
      <c r="P46" s="231"/>
      <c r="Q46" s="231"/>
      <c r="R46" s="147"/>
    </row>
    <row r="47" spans="1:18" s="135" customFormat="1" ht="13.5" customHeight="1">
      <c r="A47" s="129"/>
      <c r="B47" s="133"/>
      <c r="C47" s="134" t="s">
        <v>70</v>
      </c>
      <c r="D47" s="134"/>
      <c r="E47" s="134"/>
      <c r="F47" s="134"/>
      <c r="G47" s="134"/>
      <c r="H47" s="134"/>
      <c r="I47" s="134"/>
      <c r="J47" s="238"/>
      <c r="K47" s="228"/>
      <c r="L47" s="228"/>
      <c r="M47" s="228"/>
      <c r="N47" s="240">
        <v>848</v>
      </c>
      <c r="O47" s="229"/>
      <c r="P47" s="230"/>
      <c r="Q47" s="161"/>
      <c r="R47" s="160"/>
    </row>
    <row r="48" spans="1:18" s="135" customFormat="1" ht="15" customHeight="1">
      <c r="A48" s="129"/>
      <c r="B48" s="133"/>
      <c r="C48" s="134" t="s">
        <v>115</v>
      </c>
      <c r="D48" s="134"/>
      <c r="E48" s="134"/>
      <c r="F48" s="134"/>
      <c r="G48" s="134"/>
      <c r="H48" s="134"/>
      <c r="I48" s="134"/>
      <c r="J48" s="161"/>
      <c r="K48" s="228"/>
      <c r="L48" s="228"/>
      <c r="M48" s="228"/>
      <c r="N48" s="240">
        <v>741</v>
      </c>
      <c r="O48" s="229"/>
      <c r="P48" s="230"/>
      <c r="Q48" s="161"/>
      <c r="R48" s="160"/>
    </row>
    <row r="49" spans="1:18" s="135" customFormat="1" ht="3" customHeight="1">
      <c r="A49" s="129"/>
      <c r="B49" s="133"/>
      <c r="C49" s="134"/>
      <c r="D49" s="134"/>
      <c r="E49" s="134"/>
      <c r="F49" s="134"/>
      <c r="G49" s="134"/>
      <c r="H49" s="134"/>
      <c r="I49" s="134"/>
      <c r="J49" s="161"/>
      <c r="K49" s="228"/>
      <c r="L49" s="228"/>
      <c r="M49" s="228"/>
      <c r="N49" s="240"/>
      <c r="O49" s="229"/>
      <c r="P49" s="230"/>
      <c r="Q49" s="161"/>
      <c r="R49" s="160"/>
    </row>
    <row r="50" spans="1:18" s="135" customFormat="1" ht="15.75" thickBot="1">
      <c r="A50" s="129"/>
      <c r="B50" s="133"/>
      <c r="C50" s="134" t="s">
        <v>194</v>
      </c>
      <c r="D50" s="134"/>
      <c r="E50" s="134"/>
      <c r="F50" s="134"/>
      <c r="G50" s="134"/>
      <c r="H50" s="134"/>
      <c r="I50" s="134"/>
      <c r="J50" s="238"/>
      <c r="K50" s="228"/>
      <c r="L50" s="228"/>
      <c r="M50" s="228"/>
      <c r="N50" s="241">
        <v>-336</v>
      </c>
      <c r="O50" s="229"/>
      <c r="P50" s="230"/>
      <c r="Q50" s="161"/>
      <c r="R50" s="160"/>
    </row>
    <row r="51" spans="1:18" s="135" customFormat="1" ht="15">
      <c r="A51" s="129"/>
      <c r="B51" s="133"/>
      <c r="C51" s="134"/>
      <c r="D51" s="134"/>
      <c r="E51" s="134"/>
      <c r="F51" s="134"/>
      <c r="G51" s="134"/>
      <c r="H51" s="134"/>
      <c r="I51" s="134"/>
      <c r="J51" s="238"/>
      <c r="K51" s="228"/>
      <c r="L51" s="228"/>
      <c r="M51" s="228"/>
      <c r="N51" s="242"/>
      <c r="O51" s="229"/>
      <c r="P51" s="161"/>
      <c r="Q51" s="161"/>
      <c r="R51" s="160"/>
    </row>
    <row r="52" spans="1:18" s="135" customFormat="1" ht="17.25" customHeight="1">
      <c r="A52" s="129"/>
      <c r="B52" s="133" t="s">
        <v>11</v>
      </c>
      <c r="C52" s="134" t="s">
        <v>195</v>
      </c>
      <c r="D52" s="134"/>
      <c r="E52" s="134"/>
      <c r="F52" s="134"/>
      <c r="G52" s="134"/>
      <c r="H52" s="134"/>
      <c r="I52" s="134"/>
      <c r="J52" s="238"/>
      <c r="K52" s="228"/>
      <c r="L52" s="228"/>
      <c r="M52" s="228"/>
      <c r="N52" s="242"/>
      <c r="O52" s="229"/>
      <c r="P52" s="161"/>
      <c r="Q52" s="161"/>
      <c r="R52" s="160"/>
    </row>
    <row r="53" spans="1:18" s="135" customFormat="1" ht="4.5" customHeight="1">
      <c r="A53" s="129"/>
      <c r="B53" s="133"/>
      <c r="C53" s="134"/>
      <c r="D53" s="134"/>
      <c r="E53" s="134"/>
      <c r="F53" s="134"/>
      <c r="G53" s="134"/>
      <c r="H53" s="134"/>
      <c r="I53" s="134"/>
      <c r="J53" s="238"/>
      <c r="K53" s="228"/>
      <c r="L53" s="228"/>
      <c r="M53" s="228"/>
      <c r="N53" s="242"/>
      <c r="O53" s="229"/>
      <c r="P53" s="161"/>
      <c r="Q53" s="161"/>
      <c r="R53" s="160"/>
    </row>
    <row r="54" spans="1:18" s="135" customFormat="1" ht="17.25" customHeight="1" thickBot="1">
      <c r="A54" s="129"/>
      <c r="B54" s="133"/>
      <c r="C54" s="162" t="s">
        <v>37</v>
      </c>
      <c r="D54" s="134"/>
      <c r="E54" s="134"/>
      <c r="F54" s="134"/>
      <c r="G54" s="134"/>
      <c r="H54" s="134"/>
      <c r="I54" s="134"/>
      <c r="J54" s="230"/>
      <c r="K54" s="228"/>
      <c r="L54" s="228"/>
      <c r="M54" s="228"/>
      <c r="N54" s="241">
        <v>13631</v>
      </c>
      <c r="O54" s="229"/>
      <c r="P54" s="230"/>
      <c r="Q54" s="161"/>
      <c r="R54" s="158"/>
    </row>
    <row r="55" spans="1:18" s="135" customFormat="1" ht="9" customHeight="1">
      <c r="A55" s="129"/>
      <c r="B55" s="133"/>
      <c r="C55" s="167"/>
      <c r="D55" s="134"/>
      <c r="E55" s="134"/>
      <c r="F55" s="134"/>
      <c r="G55" s="134"/>
      <c r="H55" s="134"/>
      <c r="I55" s="134"/>
      <c r="J55" s="230"/>
      <c r="K55" s="228"/>
      <c r="L55" s="228"/>
      <c r="M55" s="228"/>
      <c r="N55" s="242"/>
      <c r="O55" s="229"/>
      <c r="P55" s="230"/>
      <c r="Q55" s="161"/>
      <c r="R55" s="174"/>
    </row>
    <row r="56" spans="1:18" s="135" customFormat="1" ht="15.75" thickBot="1">
      <c r="A56" s="129"/>
      <c r="B56" s="133"/>
      <c r="C56" s="167" t="s">
        <v>71</v>
      </c>
      <c r="D56" s="134"/>
      <c r="E56" s="134"/>
      <c r="F56" s="134"/>
      <c r="G56" s="134"/>
      <c r="K56" s="228"/>
      <c r="L56" s="228"/>
      <c r="M56" s="228"/>
      <c r="N56" s="243">
        <v>11431</v>
      </c>
      <c r="O56" s="229"/>
      <c r="P56" s="230"/>
      <c r="Q56" s="161"/>
      <c r="R56" s="174"/>
    </row>
    <row r="57" spans="1:18" s="135" customFormat="1" ht="5.25" customHeight="1">
      <c r="A57" s="129"/>
      <c r="B57" s="133"/>
      <c r="C57" s="167"/>
      <c r="D57" s="134"/>
      <c r="E57" s="134"/>
      <c r="F57" s="134"/>
      <c r="G57" s="134"/>
      <c r="K57" s="228"/>
      <c r="L57" s="228"/>
      <c r="M57" s="228"/>
      <c r="N57" s="242"/>
      <c r="O57" s="229"/>
      <c r="P57" s="230"/>
      <c r="Q57" s="161"/>
      <c r="R57" s="174"/>
    </row>
    <row r="58" spans="1:18" s="135" customFormat="1" ht="3" customHeight="1" hidden="1">
      <c r="A58" s="129"/>
      <c r="B58" s="133"/>
      <c r="C58" s="167"/>
      <c r="D58" s="134"/>
      <c r="E58" s="134"/>
      <c r="F58" s="134"/>
      <c r="G58" s="134"/>
      <c r="H58" s="134"/>
      <c r="I58" s="134"/>
      <c r="J58" s="230"/>
      <c r="K58" s="228"/>
      <c r="L58" s="228"/>
      <c r="M58" s="228"/>
      <c r="N58" s="242"/>
      <c r="O58" s="229"/>
      <c r="P58" s="230"/>
      <c r="Q58" s="161"/>
      <c r="R58" s="174"/>
    </row>
    <row r="59" spans="1:18" s="135" customFormat="1" ht="18.75" customHeight="1" thickBot="1">
      <c r="A59" s="129"/>
      <c r="B59" s="133"/>
      <c r="C59" s="162" t="s">
        <v>38</v>
      </c>
      <c r="D59" s="136"/>
      <c r="E59" s="136"/>
      <c r="F59" s="136"/>
      <c r="G59" s="136"/>
      <c r="H59" s="136"/>
      <c r="I59" s="136"/>
      <c r="J59" s="230"/>
      <c r="K59" s="228"/>
      <c r="L59" s="228"/>
      <c r="M59" s="228"/>
      <c r="N59" s="243">
        <v>10183</v>
      </c>
      <c r="O59" s="229"/>
      <c r="P59" s="230"/>
      <c r="Q59" s="229"/>
      <c r="R59" s="175"/>
    </row>
    <row r="60" spans="1:18" s="135" customFormat="1" ht="8.25" customHeight="1">
      <c r="A60" s="129"/>
      <c r="B60" s="133"/>
      <c r="D60" s="136"/>
      <c r="E60" s="136"/>
      <c r="F60" s="136"/>
      <c r="G60" s="136"/>
      <c r="H60" s="136"/>
      <c r="I60" s="136"/>
      <c r="J60" s="164"/>
      <c r="K60" s="149"/>
      <c r="L60" s="149"/>
      <c r="M60" s="149"/>
      <c r="N60" s="174"/>
      <c r="O60" s="159"/>
      <c r="P60" s="164"/>
      <c r="Q60" s="159"/>
      <c r="R60" s="147"/>
    </row>
    <row r="61" spans="1:18" s="135" customFormat="1" ht="16.5" customHeight="1">
      <c r="A61" s="129" t="s">
        <v>66</v>
      </c>
      <c r="B61" s="133"/>
      <c r="C61" s="143" t="s">
        <v>68</v>
      </c>
      <c r="D61" s="136"/>
      <c r="E61" s="136"/>
      <c r="F61" s="136"/>
      <c r="G61" s="136"/>
      <c r="H61" s="136"/>
      <c r="I61" s="136"/>
      <c r="J61" s="164"/>
      <c r="K61" s="149"/>
      <c r="L61" s="149"/>
      <c r="M61" s="149"/>
      <c r="N61" s="174"/>
      <c r="O61" s="159"/>
      <c r="P61" s="164"/>
      <c r="Q61" s="159"/>
      <c r="R61" s="147"/>
    </row>
    <row r="62" spans="1:18" s="176" customFormat="1" ht="33" customHeight="1">
      <c r="A62" s="251"/>
      <c r="C62" s="387" t="s">
        <v>206</v>
      </c>
      <c r="D62" s="389"/>
      <c r="E62" s="389"/>
      <c r="F62" s="389"/>
      <c r="G62" s="389"/>
      <c r="H62" s="389"/>
      <c r="I62" s="389"/>
      <c r="J62" s="389"/>
      <c r="K62" s="389"/>
      <c r="L62" s="389"/>
      <c r="M62" s="389"/>
      <c r="N62" s="389"/>
      <c r="O62" s="389"/>
      <c r="P62" s="389"/>
      <c r="Q62" s="387"/>
      <c r="R62" s="389"/>
    </row>
    <row r="63" spans="1:18" s="176" customFormat="1" ht="51" customHeight="1" hidden="1">
      <c r="A63" s="216"/>
      <c r="C63" s="387"/>
      <c r="D63" s="389"/>
      <c r="E63" s="389"/>
      <c r="F63" s="389"/>
      <c r="G63" s="389"/>
      <c r="H63" s="389"/>
      <c r="I63" s="389"/>
      <c r="J63" s="389"/>
      <c r="K63" s="389"/>
      <c r="L63" s="389"/>
      <c r="M63" s="389"/>
      <c r="N63" s="389"/>
      <c r="O63" s="389"/>
      <c r="P63" s="389"/>
      <c r="Q63" s="218"/>
      <c r="R63" s="219"/>
    </row>
    <row r="64" spans="1:18" s="176" customFormat="1" ht="30" customHeight="1" hidden="1">
      <c r="A64" s="216"/>
      <c r="C64" s="387"/>
      <c r="D64" s="389"/>
      <c r="E64" s="389"/>
      <c r="F64" s="389"/>
      <c r="G64" s="389"/>
      <c r="H64" s="389"/>
      <c r="I64" s="389"/>
      <c r="J64" s="389"/>
      <c r="K64" s="389"/>
      <c r="L64" s="389"/>
      <c r="M64" s="389"/>
      <c r="N64" s="389"/>
      <c r="O64" s="389"/>
      <c r="P64" s="389"/>
      <c r="Q64" s="218"/>
      <c r="R64" s="219"/>
    </row>
    <row r="65" spans="1:18" s="135" customFormat="1" ht="21" customHeight="1" hidden="1">
      <c r="A65" s="216"/>
      <c r="B65" s="133"/>
      <c r="C65" s="177"/>
      <c r="D65" s="150"/>
      <c r="E65" s="150"/>
      <c r="F65" s="150"/>
      <c r="G65" s="150"/>
      <c r="H65" s="150"/>
      <c r="I65" s="150"/>
      <c r="J65" s="164"/>
      <c r="K65" s="222"/>
      <c r="L65" s="222"/>
      <c r="M65" s="222"/>
      <c r="N65" s="174"/>
      <c r="O65" s="174"/>
      <c r="P65" s="164"/>
      <c r="Q65" s="159"/>
      <c r="R65" s="147"/>
    </row>
    <row r="66" spans="1:18" s="305" customFormat="1" ht="18.75" customHeight="1">
      <c r="A66" s="296" t="s">
        <v>67</v>
      </c>
      <c r="B66" s="297"/>
      <c r="C66" s="298" t="s">
        <v>72</v>
      </c>
      <c r="D66" s="299"/>
      <c r="E66" s="299"/>
      <c r="F66" s="299"/>
      <c r="G66" s="299"/>
      <c r="H66" s="299"/>
      <c r="I66" s="299"/>
      <c r="J66" s="300"/>
      <c r="K66" s="301"/>
      <c r="L66" s="301"/>
      <c r="M66" s="301"/>
      <c r="N66" s="302"/>
      <c r="O66" s="303"/>
      <c r="P66" s="300"/>
      <c r="Q66" s="303"/>
      <c r="R66" s="304"/>
    </row>
    <row r="67" spans="1:19" s="305" customFormat="1" ht="64.5" customHeight="1">
      <c r="A67" s="288" t="s">
        <v>10</v>
      </c>
      <c r="B67" s="297"/>
      <c r="C67" s="390" t="s">
        <v>225</v>
      </c>
      <c r="D67" s="391"/>
      <c r="E67" s="391"/>
      <c r="F67" s="391"/>
      <c r="G67" s="391"/>
      <c r="H67" s="391"/>
      <c r="I67" s="391"/>
      <c r="J67" s="391"/>
      <c r="K67" s="391"/>
      <c r="L67" s="391"/>
      <c r="M67" s="391"/>
      <c r="N67" s="391"/>
      <c r="O67" s="391"/>
      <c r="P67" s="391"/>
      <c r="Q67" s="303"/>
      <c r="R67" s="304"/>
      <c r="S67" s="373"/>
    </row>
    <row r="68" spans="1:18" s="305" customFormat="1" ht="63" customHeight="1">
      <c r="A68" s="288" t="s">
        <v>11</v>
      </c>
      <c r="B68" s="297"/>
      <c r="C68" s="390" t="s">
        <v>209</v>
      </c>
      <c r="D68" s="391"/>
      <c r="E68" s="391"/>
      <c r="F68" s="391"/>
      <c r="G68" s="391"/>
      <c r="H68" s="391"/>
      <c r="I68" s="391"/>
      <c r="J68" s="391"/>
      <c r="K68" s="391"/>
      <c r="L68" s="391"/>
      <c r="M68" s="391"/>
      <c r="N68" s="391"/>
      <c r="O68" s="391"/>
      <c r="P68" s="391"/>
      <c r="Q68" s="303"/>
      <c r="R68" s="304"/>
    </row>
    <row r="69" spans="1:18" s="305" customFormat="1" ht="16.5" customHeight="1">
      <c r="A69" s="288"/>
      <c r="B69" s="297"/>
      <c r="C69" s="390" t="s">
        <v>213</v>
      </c>
      <c r="D69" s="391"/>
      <c r="E69" s="391"/>
      <c r="F69" s="391"/>
      <c r="G69" s="391"/>
      <c r="H69" s="391"/>
      <c r="I69" s="391"/>
      <c r="J69" s="391"/>
      <c r="K69" s="391"/>
      <c r="L69" s="391"/>
      <c r="M69" s="391"/>
      <c r="N69" s="391"/>
      <c r="O69" s="391"/>
      <c r="P69" s="391"/>
      <c r="Q69" s="303"/>
      <c r="R69" s="304"/>
    </row>
    <row r="70" spans="1:18" s="305" customFormat="1" ht="29.25" customHeight="1">
      <c r="A70" s="288"/>
      <c r="B70" s="216" t="s">
        <v>212</v>
      </c>
      <c r="C70" s="390" t="s">
        <v>219</v>
      </c>
      <c r="D70" s="391"/>
      <c r="E70" s="391"/>
      <c r="F70" s="391"/>
      <c r="G70" s="391"/>
      <c r="H70" s="391"/>
      <c r="I70" s="391"/>
      <c r="J70" s="391"/>
      <c r="K70" s="391"/>
      <c r="L70" s="391"/>
      <c r="M70" s="391"/>
      <c r="N70" s="391"/>
      <c r="O70" s="391"/>
      <c r="P70" s="391"/>
      <c r="Q70" s="303"/>
      <c r="R70" s="304"/>
    </row>
    <row r="71" spans="1:18" s="305" customFormat="1" ht="29.25" customHeight="1">
      <c r="A71" s="288"/>
      <c r="B71" s="216" t="s">
        <v>214</v>
      </c>
      <c r="C71" s="390" t="s">
        <v>220</v>
      </c>
      <c r="D71" s="391"/>
      <c r="E71" s="391"/>
      <c r="F71" s="391"/>
      <c r="G71" s="391"/>
      <c r="H71" s="391"/>
      <c r="I71" s="391"/>
      <c r="J71" s="391"/>
      <c r="K71" s="391"/>
      <c r="L71" s="391"/>
      <c r="M71" s="391"/>
      <c r="N71" s="391"/>
      <c r="O71" s="391"/>
      <c r="P71" s="391"/>
      <c r="Q71" s="303"/>
      <c r="R71" s="304"/>
    </row>
    <row r="72" spans="1:18" s="305" customFormat="1" ht="18" customHeight="1">
      <c r="A72" s="288"/>
      <c r="B72" s="216" t="s">
        <v>215</v>
      </c>
      <c r="C72" s="390" t="s">
        <v>221</v>
      </c>
      <c r="D72" s="391"/>
      <c r="E72" s="391"/>
      <c r="F72" s="391"/>
      <c r="G72" s="391"/>
      <c r="H72" s="391"/>
      <c r="I72" s="391"/>
      <c r="J72" s="391"/>
      <c r="K72" s="391"/>
      <c r="L72" s="391"/>
      <c r="M72" s="391"/>
      <c r="N72" s="391"/>
      <c r="O72" s="391"/>
      <c r="P72" s="391"/>
      <c r="Q72" s="303"/>
      <c r="R72" s="304"/>
    </row>
    <row r="73" spans="1:18" s="305" customFormat="1" ht="17.25" customHeight="1">
      <c r="A73" s="288"/>
      <c r="B73" s="216" t="s">
        <v>216</v>
      </c>
      <c r="C73" s="390" t="s">
        <v>217</v>
      </c>
      <c r="D73" s="391"/>
      <c r="E73" s="391"/>
      <c r="F73" s="391"/>
      <c r="G73" s="391"/>
      <c r="H73" s="391"/>
      <c r="I73" s="391"/>
      <c r="J73" s="391"/>
      <c r="K73" s="391"/>
      <c r="L73" s="391"/>
      <c r="M73" s="391"/>
      <c r="N73" s="391"/>
      <c r="O73" s="391"/>
      <c r="P73" s="391"/>
      <c r="Q73" s="303"/>
      <c r="R73" s="304"/>
    </row>
    <row r="74" spans="1:18" s="305" customFormat="1" ht="17.25" customHeight="1">
      <c r="A74" s="288"/>
      <c r="B74" s="297"/>
      <c r="C74" s="390" t="s">
        <v>218</v>
      </c>
      <c r="D74" s="391"/>
      <c r="E74" s="391"/>
      <c r="F74" s="391"/>
      <c r="G74" s="391"/>
      <c r="H74" s="391"/>
      <c r="I74" s="391"/>
      <c r="J74" s="391"/>
      <c r="K74" s="391"/>
      <c r="L74" s="391"/>
      <c r="M74" s="391"/>
      <c r="N74" s="391"/>
      <c r="O74" s="391"/>
      <c r="P74" s="391"/>
      <c r="Q74" s="303"/>
      <c r="R74" s="304"/>
    </row>
    <row r="75" spans="1:18" s="305" customFormat="1" ht="9" customHeight="1">
      <c r="A75" s="288"/>
      <c r="B75" s="297"/>
      <c r="C75" s="365"/>
      <c r="D75" s="366"/>
      <c r="E75" s="366"/>
      <c r="F75" s="366"/>
      <c r="G75" s="366"/>
      <c r="H75" s="366"/>
      <c r="I75" s="366"/>
      <c r="J75" s="366"/>
      <c r="K75" s="366"/>
      <c r="L75" s="366"/>
      <c r="M75" s="366"/>
      <c r="N75" s="366"/>
      <c r="O75" s="366"/>
      <c r="P75" s="366"/>
      <c r="Q75" s="303"/>
      <c r="R75" s="304"/>
    </row>
    <row r="76" spans="1:18" s="135" customFormat="1" ht="110.25" customHeight="1">
      <c r="A76" s="288" t="s">
        <v>11</v>
      </c>
      <c r="B76" s="133"/>
      <c r="C76" s="390" t="s">
        <v>167</v>
      </c>
      <c r="D76" s="391"/>
      <c r="E76" s="391"/>
      <c r="F76" s="391"/>
      <c r="G76" s="391"/>
      <c r="H76" s="391"/>
      <c r="I76" s="391"/>
      <c r="J76" s="391"/>
      <c r="K76" s="391"/>
      <c r="L76" s="391"/>
      <c r="M76" s="391"/>
      <c r="N76" s="391"/>
      <c r="O76" s="391"/>
      <c r="P76" s="391"/>
      <c r="Q76" s="159"/>
      <c r="R76" s="147"/>
    </row>
    <row r="77" spans="1:18" s="135" customFormat="1" ht="18.75" customHeight="1">
      <c r="A77" s="129"/>
      <c r="B77" s="133"/>
      <c r="C77" s="390" t="s">
        <v>207</v>
      </c>
      <c r="D77" s="391"/>
      <c r="E77" s="391"/>
      <c r="F77" s="391"/>
      <c r="G77" s="391"/>
      <c r="H77" s="391"/>
      <c r="I77" s="391"/>
      <c r="J77" s="391"/>
      <c r="K77" s="391"/>
      <c r="L77" s="391"/>
      <c r="M77" s="391"/>
      <c r="N77" s="391"/>
      <c r="O77" s="391"/>
      <c r="P77" s="391"/>
      <c r="Q77" s="159"/>
      <c r="R77" s="147"/>
    </row>
    <row r="78" spans="1:18" s="135" customFormat="1" ht="22.5" customHeight="1">
      <c r="A78" s="129"/>
      <c r="B78" s="133"/>
      <c r="C78" s="390" t="s">
        <v>211</v>
      </c>
      <c r="D78" s="391"/>
      <c r="E78" s="391"/>
      <c r="F78" s="391"/>
      <c r="G78" s="391"/>
      <c r="H78" s="391"/>
      <c r="I78" s="391"/>
      <c r="J78" s="391"/>
      <c r="K78" s="391"/>
      <c r="L78" s="391"/>
      <c r="M78" s="391"/>
      <c r="N78" s="391"/>
      <c r="O78" s="391"/>
      <c r="P78" s="391"/>
      <c r="Q78" s="159"/>
      <c r="R78" s="147"/>
    </row>
    <row r="79" spans="1:18" s="135" customFormat="1" ht="47.25" customHeight="1">
      <c r="A79" s="129"/>
      <c r="B79" s="133"/>
      <c r="C79" s="390" t="s">
        <v>210</v>
      </c>
      <c r="D79" s="391"/>
      <c r="E79" s="391"/>
      <c r="F79" s="391"/>
      <c r="G79" s="391"/>
      <c r="H79" s="391"/>
      <c r="I79" s="391"/>
      <c r="J79" s="391"/>
      <c r="K79" s="391"/>
      <c r="L79" s="391"/>
      <c r="M79" s="391"/>
      <c r="N79" s="391"/>
      <c r="O79" s="391"/>
      <c r="P79" s="391"/>
      <c r="Q79" s="159"/>
      <c r="R79" s="147"/>
    </row>
    <row r="80" spans="1:18" s="135" customFormat="1" ht="62.25" customHeight="1">
      <c r="A80" s="288" t="s">
        <v>199</v>
      </c>
      <c r="B80" s="133"/>
      <c r="C80" s="390" t="s">
        <v>208</v>
      </c>
      <c r="D80" s="391"/>
      <c r="E80" s="391"/>
      <c r="F80" s="391"/>
      <c r="G80" s="391"/>
      <c r="H80" s="391"/>
      <c r="I80" s="391"/>
      <c r="J80" s="391"/>
      <c r="K80" s="391"/>
      <c r="L80" s="391"/>
      <c r="M80" s="391"/>
      <c r="N80" s="391"/>
      <c r="O80" s="391"/>
      <c r="P80" s="391"/>
      <c r="Q80" s="159"/>
      <c r="R80" s="147"/>
    </row>
    <row r="81" spans="1:18" s="135" customFormat="1" ht="26.25" customHeight="1">
      <c r="A81" s="129"/>
      <c r="B81" s="133"/>
      <c r="C81" s="390" t="s">
        <v>198</v>
      </c>
      <c r="D81" s="391"/>
      <c r="E81" s="391"/>
      <c r="F81" s="391"/>
      <c r="G81" s="391"/>
      <c r="H81" s="391"/>
      <c r="I81" s="391"/>
      <c r="J81" s="391"/>
      <c r="K81" s="391"/>
      <c r="L81" s="391"/>
      <c r="M81" s="391"/>
      <c r="N81" s="391"/>
      <c r="O81" s="391"/>
      <c r="P81" s="391"/>
      <c r="Q81" s="159"/>
      <c r="R81" s="147"/>
    </row>
    <row r="82" spans="1:18" s="135" customFormat="1" ht="4.5" customHeight="1">
      <c r="A82" s="216"/>
      <c r="C82" s="387"/>
      <c r="D82" s="389"/>
      <c r="E82" s="389"/>
      <c r="F82" s="389"/>
      <c r="G82" s="389"/>
      <c r="H82" s="389"/>
      <c r="I82" s="389"/>
      <c r="J82" s="389"/>
      <c r="K82" s="389"/>
      <c r="L82" s="389"/>
      <c r="M82" s="389"/>
      <c r="N82" s="389"/>
      <c r="O82" s="389"/>
      <c r="P82" s="389"/>
      <c r="Q82" s="159"/>
      <c r="R82" s="147"/>
    </row>
    <row r="83" spans="1:18" s="135" customFormat="1" ht="76.5" customHeight="1" hidden="1">
      <c r="A83" s="251"/>
      <c r="C83" s="387"/>
      <c r="D83" s="389"/>
      <c r="E83" s="389"/>
      <c r="F83" s="389"/>
      <c r="G83" s="389"/>
      <c r="H83" s="389"/>
      <c r="I83" s="389"/>
      <c r="J83" s="389"/>
      <c r="K83" s="389"/>
      <c r="L83" s="389"/>
      <c r="M83" s="389"/>
      <c r="N83" s="389"/>
      <c r="O83" s="389"/>
      <c r="P83" s="389"/>
      <c r="Q83" s="159"/>
      <c r="R83" s="147"/>
    </row>
    <row r="84" spans="1:18" s="135" customFormat="1" ht="45.75" customHeight="1" hidden="1">
      <c r="A84" s="251"/>
      <c r="C84" s="387"/>
      <c r="D84" s="389"/>
      <c r="E84" s="389"/>
      <c r="F84" s="389"/>
      <c r="G84" s="389"/>
      <c r="H84" s="389"/>
      <c r="I84" s="389"/>
      <c r="J84" s="389"/>
      <c r="K84" s="389"/>
      <c r="L84" s="389"/>
      <c r="M84" s="389"/>
      <c r="N84" s="389"/>
      <c r="O84" s="389"/>
      <c r="P84" s="389"/>
      <c r="Q84" s="159"/>
      <c r="R84" s="147"/>
    </row>
    <row r="85" spans="1:18" s="135" customFormat="1" ht="0.75" customHeight="1" hidden="1">
      <c r="A85" s="129"/>
      <c r="B85" s="133"/>
      <c r="C85" s="154"/>
      <c r="D85" s="136"/>
      <c r="E85" s="136"/>
      <c r="F85" s="136"/>
      <c r="G85" s="136"/>
      <c r="H85" s="136"/>
      <c r="I85" s="136"/>
      <c r="J85" s="164"/>
      <c r="K85" s="171"/>
      <c r="L85" s="171"/>
      <c r="M85" s="171"/>
      <c r="N85" s="174"/>
      <c r="O85" s="159"/>
      <c r="P85" s="164"/>
      <c r="Q85" s="159"/>
      <c r="R85" s="147"/>
    </row>
    <row r="86" spans="1:18" s="121" customFormat="1" ht="15.75" customHeight="1">
      <c r="A86" s="129" t="s">
        <v>69</v>
      </c>
      <c r="B86" s="133"/>
      <c r="C86" s="143" t="s">
        <v>76</v>
      </c>
      <c r="D86" s="136"/>
      <c r="E86" s="136"/>
      <c r="F86" s="136"/>
      <c r="G86" s="136"/>
      <c r="H86" s="136"/>
      <c r="I86" s="136"/>
      <c r="J86" s="164"/>
      <c r="K86" s="149"/>
      <c r="L86" s="149"/>
      <c r="M86" s="149"/>
      <c r="N86" s="174"/>
      <c r="O86" s="159"/>
      <c r="P86" s="164"/>
      <c r="Q86" s="182"/>
      <c r="R86" s="183"/>
    </row>
    <row r="87" spans="1:18" s="121" customFormat="1" ht="32.25" customHeight="1">
      <c r="A87" s="129"/>
      <c r="B87" s="133"/>
      <c r="C87" s="387" t="s">
        <v>130</v>
      </c>
      <c r="D87" s="389"/>
      <c r="E87" s="389"/>
      <c r="F87" s="389"/>
      <c r="G87" s="389"/>
      <c r="H87" s="389"/>
      <c r="I87" s="389"/>
      <c r="J87" s="389"/>
      <c r="K87" s="389"/>
      <c r="L87" s="389"/>
      <c r="M87" s="389"/>
      <c r="N87" s="389"/>
      <c r="O87" s="389"/>
      <c r="P87" s="389"/>
      <c r="Q87" s="392"/>
      <c r="R87" s="397"/>
    </row>
    <row r="88" spans="1:18" s="121" customFormat="1" ht="15.75" customHeight="1">
      <c r="A88" s="306" t="s">
        <v>73</v>
      </c>
      <c r="B88" s="307"/>
      <c r="C88" s="308" t="s">
        <v>96</v>
      </c>
      <c r="D88" s="136"/>
      <c r="E88" s="136"/>
      <c r="F88" s="136"/>
      <c r="G88" s="136"/>
      <c r="H88" s="136"/>
      <c r="I88" s="136"/>
      <c r="J88" s="164"/>
      <c r="K88" s="149"/>
      <c r="L88" s="149"/>
      <c r="M88" s="149"/>
      <c r="N88" s="174"/>
      <c r="O88" s="159"/>
      <c r="P88" s="164"/>
      <c r="Q88" s="182"/>
      <c r="R88" s="183"/>
    </row>
    <row r="89" spans="1:18" s="121" customFormat="1" ht="3" customHeight="1">
      <c r="A89" s="306"/>
      <c r="B89" s="307"/>
      <c r="C89" s="308"/>
      <c r="D89" s="136"/>
      <c r="E89" s="136"/>
      <c r="F89" s="136"/>
      <c r="G89" s="136"/>
      <c r="H89" s="136"/>
      <c r="I89" s="136"/>
      <c r="J89" s="164"/>
      <c r="K89" s="149"/>
      <c r="L89" s="149"/>
      <c r="M89" s="149"/>
      <c r="N89" s="174"/>
      <c r="O89" s="159"/>
      <c r="P89" s="164"/>
      <c r="Q89" s="182"/>
      <c r="R89" s="183"/>
    </row>
    <row r="90" spans="1:18" s="121" customFormat="1" ht="12.75" customHeight="1">
      <c r="A90" s="306"/>
      <c r="B90" s="307"/>
      <c r="C90" s="308"/>
      <c r="D90" s="136"/>
      <c r="E90" s="136"/>
      <c r="F90" s="136"/>
      <c r="G90" s="136"/>
      <c r="H90" s="136"/>
      <c r="I90" s="136"/>
      <c r="J90" s="164"/>
      <c r="K90" s="149"/>
      <c r="L90" s="149"/>
      <c r="M90" s="149"/>
      <c r="N90" s="309" t="s">
        <v>138</v>
      </c>
      <c r="O90" s="238"/>
      <c r="P90" s="238"/>
      <c r="Q90" s="182"/>
      <c r="R90" s="183"/>
    </row>
    <row r="91" spans="1:18" s="121" customFormat="1" ht="14.25" customHeight="1">
      <c r="A91" s="306"/>
      <c r="B91" s="307"/>
      <c r="C91" s="310" t="s">
        <v>196</v>
      </c>
      <c r="D91" s="136"/>
      <c r="E91" s="136"/>
      <c r="F91" s="136"/>
      <c r="G91" s="136"/>
      <c r="H91" s="136"/>
      <c r="I91" s="136"/>
      <c r="J91" s="164"/>
      <c r="K91" s="149"/>
      <c r="L91" s="149"/>
      <c r="M91" s="149"/>
      <c r="N91" s="309"/>
      <c r="O91" s="238"/>
      <c r="P91" s="238"/>
      <c r="Q91" s="182"/>
      <c r="R91" s="183"/>
    </row>
    <row r="92" spans="1:18" s="121" customFormat="1" ht="15.75">
      <c r="A92" s="223"/>
      <c r="B92" s="223"/>
      <c r="C92" s="311" t="s">
        <v>171</v>
      </c>
      <c r="D92" s="140"/>
      <c r="E92" s="140"/>
      <c r="F92" s="140"/>
      <c r="G92" s="140"/>
      <c r="H92" s="140"/>
      <c r="I92" s="140"/>
      <c r="J92" s="164"/>
      <c r="K92" s="149"/>
      <c r="L92" s="149"/>
      <c r="M92" s="149"/>
      <c r="N92" s="174"/>
      <c r="O92" s="159"/>
      <c r="P92" s="164"/>
      <c r="Q92" s="182"/>
      <c r="R92" s="183"/>
    </row>
    <row r="93" spans="1:18" s="121" customFormat="1" ht="15.75">
      <c r="A93" s="129"/>
      <c r="B93" s="133"/>
      <c r="C93" s="162" t="s">
        <v>116</v>
      </c>
      <c r="D93" s="134"/>
      <c r="E93" s="134"/>
      <c r="F93" s="134"/>
      <c r="G93" s="134"/>
      <c r="H93" s="134"/>
      <c r="I93" s="134"/>
      <c r="J93" s="135"/>
      <c r="K93" s="149"/>
      <c r="L93" s="149"/>
      <c r="M93" s="149"/>
      <c r="N93" s="242">
        <v>555857</v>
      </c>
      <c r="O93" s="159"/>
      <c r="P93" s="135"/>
      <c r="Q93" s="182"/>
      <c r="R93" s="181"/>
    </row>
    <row r="94" spans="1:18" s="121" customFormat="1" ht="15.75">
      <c r="A94" s="129"/>
      <c r="B94" s="133"/>
      <c r="C94" s="312" t="s">
        <v>193</v>
      </c>
      <c r="D94" s="134"/>
      <c r="E94" s="134"/>
      <c r="F94" s="134"/>
      <c r="G94" s="134"/>
      <c r="H94" s="134"/>
      <c r="I94" s="134"/>
      <c r="J94" s="135"/>
      <c r="K94" s="149"/>
      <c r="L94" s="149"/>
      <c r="M94" s="149"/>
      <c r="N94" s="242">
        <v>25075</v>
      </c>
      <c r="O94" s="159"/>
      <c r="P94" s="135"/>
      <c r="Q94" s="182"/>
      <c r="R94" s="181"/>
    </row>
    <row r="95" spans="1:18" s="121" customFormat="1" ht="7.5" customHeight="1">
      <c r="A95" s="129"/>
      <c r="B95" s="133"/>
      <c r="C95" s="162"/>
      <c r="D95" s="134"/>
      <c r="E95" s="134"/>
      <c r="F95" s="134"/>
      <c r="G95" s="134"/>
      <c r="H95" s="134"/>
      <c r="I95" s="134"/>
      <c r="J95" s="135"/>
      <c r="K95" s="149"/>
      <c r="L95" s="149"/>
      <c r="M95" s="149"/>
      <c r="N95" s="313"/>
      <c r="O95" s="159"/>
      <c r="P95" s="135"/>
      <c r="Q95" s="184"/>
      <c r="R95" s="185"/>
    </row>
    <row r="96" spans="1:18" s="121" customFormat="1" ht="15.75">
      <c r="A96" s="129"/>
      <c r="B96" s="133"/>
      <c r="C96" s="167"/>
      <c r="D96" s="134"/>
      <c r="E96" s="134"/>
      <c r="F96" s="134"/>
      <c r="G96" s="134"/>
      <c r="H96" s="134"/>
      <c r="I96" s="134"/>
      <c r="J96" s="135"/>
      <c r="K96" s="149"/>
      <c r="L96" s="149"/>
      <c r="M96" s="149"/>
      <c r="N96" s="240">
        <f>SUM(N93:N95)</f>
        <v>580932</v>
      </c>
      <c r="O96" s="159"/>
      <c r="P96" s="135"/>
      <c r="Q96" s="184"/>
      <c r="R96" s="185"/>
    </row>
    <row r="97" spans="1:18" s="121" customFormat="1" ht="15.75">
      <c r="A97" s="129"/>
      <c r="B97" s="133"/>
      <c r="C97" s="162" t="s">
        <v>117</v>
      </c>
      <c r="D97" s="134"/>
      <c r="E97" s="134"/>
      <c r="F97" s="134"/>
      <c r="G97" s="134"/>
      <c r="H97" s="134"/>
      <c r="I97" s="134"/>
      <c r="J97" s="135"/>
      <c r="K97" s="149"/>
      <c r="L97" s="149"/>
      <c r="M97" s="149"/>
      <c r="N97" s="314">
        <v>13053</v>
      </c>
      <c r="O97" s="159"/>
      <c r="P97" s="135"/>
      <c r="Q97" s="182"/>
      <c r="R97" s="185"/>
    </row>
    <row r="98" spans="1:18" s="121" customFormat="1" ht="16.5" thickBot="1">
      <c r="A98" s="129"/>
      <c r="B98" s="133"/>
      <c r="C98" s="167"/>
      <c r="D98" s="134"/>
      <c r="E98" s="134"/>
      <c r="F98" s="134"/>
      <c r="G98" s="134"/>
      <c r="H98" s="134"/>
      <c r="I98" s="134"/>
      <c r="J98" s="135"/>
      <c r="K98" s="171"/>
      <c r="L98" s="171"/>
      <c r="M98" s="171"/>
      <c r="N98" s="315">
        <f>+N96-N97</f>
        <v>567879</v>
      </c>
      <c r="O98" s="159"/>
      <c r="P98" s="135"/>
      <c r="Q98" s="182"/>
      <c r="R98" s="185"/>
    </row>
    <row r="99" spans="1:18" s="121" customFormat="1" ht="2.25" customHeight="1">
      <c r="A99" s="129"/>
      <c r="B99" s="133"/>
      <c r="C99" s="167"/>
      <c r="D99" s="134"/>
      <c r="E99" s="134"/>
      <c r="F99" s="134"/>
      <c r="G99" s="134"/>
      <c r="H99" s="134"/>
      <c r="I99" s="134"/>
      <c r="J99" s="135"/>
      <c r="K99" s="171"/>
      <c r="L99" s="171"/>
      <c r="M99" s="171"/>
      <c r="N99" s="240"/>
      <c r="O99" s="159"/>
      <c r="P99" s="135"/>
      <c r="Q99" s="182"/>
      <c r="R99" s="185"/>
    </row>
    <row r="100" spans="1:18" s="121" customFormat="1" ht="14.25" customHeight="1">
      <c r="A100" s="129"/>
      <c r="B100" s="133"/>
      <c r="C100" s="167" t="s">
        <v>82</v>
      </c>
      <c r="D100" s="134"/>
      <c r="E100" s="134"/>
      <c r="F100" s="134"/>
      <c r="G100" s="134"/>
      <c r="H100" s="134"/>
      <c r="I100" s="134"/>
      <c r="J100" s="135"/>
      <c r="K100" s="171"/>
      <c r="L100" s="171"/>
      <c r="M100" s="171"/>
      <c r="N100" s="240"/>
      <c r="O100" s="159"/>
      <c r="P100" s="135"/>
      <c r="Q100" s="182"/>
      <c r="R100" s="185"/>
    </row>
    <row r="101" spans="1:18" s="121" customFormat="1" ht="16.5" thickBot="1">
      <c r="A101" s="129"/>
      <c r="B101" s="133"/>
      <c r="C101" s="167" t="s">
        <v>118</v>
      </c>
      <c r="D101" s="134"/>
      <c r="E101" s="134"/>
      <c r="F101" s="134"/>
      <c r="G101" s="134"/>
      <c r="H101" s="134"/>
      <c r="I101" s="134"/>
      <c r="J101" s="135"/>
      <c r="K101" s="171"/>
      <c r="L101" s="171"/>
      <c r="M101" s="171"/>
      <c r="N101" s="241">
        <f>'BS'!E29</f>
        <v>943863</v>
      </c>
      <c r="O101" s="159"/>
      <c r="P101" s="135"/>
      <c r="Q101" s="182"/>
      <c r="R101" s="185"/>
    </row>
    <row r="102" spans="1:18" s="121" customFormat="1" ht="6" customHeight="1">
      <c r="A102" s="129"/>
      <c r="B102" s="133"/>
      <c r="C102" s="167"/>
      <c r="D102" s="134"/>
      <c r="E102" s="134"/>
      <c r="F102" s="134"/>
      <c r="G102" s="134"/>
      <c r="H102" s="134"/>
      <c r="I102" s="134"/>
      <c r="J102" s="158"/>
      <c r="K102" s="171"/>
      <c r="L102" s="171"/>
      <c r="M102" s="171"/>
      <c r="N102" s="135"/>
      <c r="O102" s="159"/>
      <c r="P102" s="158"/>
      <c r="Q102" s="182"/>
      <c r="R102" s="185"/>
    </row>
    <row r="103" spans="1:18" s="121" customFormat="1" ht="30" customHeight="1">
      <c r="A103" s="129"/>
      <c r="B103" s="133"/>
      <c r="C103" s="400" t="s">
        <v>148</v>
      </c>
      <c r="D103" s="374"/>
      <c r="E103" s="374"/>
      <c r="F103" s="374"/>
      <c r="G103" s="374"/>
      <c r="H103" s="374"/>
      <c r="I103" s="374"/>
      <c r="J103" s="374"/>
      <c r="K103" s="374"/>
      <c r="L103" s="374"/>
      <c r="M103" s="374"/>
      <c r="N103" s="374"/>
      <c r="O103" s="374"/>
      <c r="P103" s="374"/>
      <c r="Q103" s="182"/>
      <c r="R103" s="185"/>
    </row>
    <row r="104" spans="1:18" s="190" customFormat="1" ht="4.5" customHeight="1">
      <c r="A104" s="129"/>
      <c r="B104" s="133"/>
      <c r="C104" s="316"/>
      <c r="D104" s="316"/>
      <c r="E104" s="316"/>
      <c r="F104" s="316"/>
      <c r="G104" s="316"/>
      <c r="H104" s="316"/>
      <c r="I104" s="316"/>
      <c r="J104" s="157"/>
      <c r="K104" s="171"/>
      <c r="L104" s="171"/>
      <c r="M104" s="171"/>
      <c r="N104" s="317"/>
      <c r="O104" s="230"/>
      <c r="P104" s="157"/>
      <c r="R104" s="189"/>
    </row>
    <row r="105" spans="1:18" s="190" customFormat="1" ht="15.75">
      <c r="A105" s="129" t="s">
        <v>75</v>
      </c>
      <c r="B105" s="133"/>
      <c r="C105" s="318" t="s">
        <v>132</v>
      </c>
      <c r="D105" s="316"/>
      <c r="E105" s="316"/>
      <c r="F105" s="316"/>
      <c r="G105" s="316"/>
      <c r="H105" s="316"/>
      <c r="I105" s="316"/>
      <c r="J105" s="157"/>
      <c r="K105" s="171"/>
      <c r="L105" s="171"/>
      <c r="M105" s="171"/>
      <c r="N105" s="317"/>
      <c r="O105" s="230"/>
      <c r="P105" s="157"/>
      <c r="R105" s="189"/>
    </row>
    <row r="106" spans="1:18" s="190" customFormat="1" ht="33" customHeight="1">
      <c r="A106" s="129"/>
      <c r="B106" s="133"/>
      <c r="C106" s="387" t="s">
        <v>204</v>
      </c>
      <c r="D106" s="388"/>
      <c r="E106" s="388"/>
      <c r="F106" s="388"/>
      <c r="G106" s="388"/>
      <c r="H106" s="388"/>
      <c r="I106" s="388"/>
      <c r="J106" s="388"/>
      <c r="K106" s="388"/>
      <c r="L106" s="388"/>
      <c r="M106" s="388"/>
      <c r="N106" s="388"/>
      <c r="O106" s="388"/>
      <c r="P106" s="388"/>
      <c r="R106" s="189"/>
    </row>
    <row r="107" spans="1:18" s="190" customFormat="1" ht="3" customHeight="1">
      <c r="A107" s="224"/>
      <c r="B107" s="122"/>
      <c r="C107" s="187"/>
      <c r="D107" s="187"/>
      <c r="E107" s="187"/>
      <c r="F107" s="187"/>
      <c r="G107" s="187"/>
      <c r="H107" s="187"/>
      <c r="I107" s="187"/>
      <c r="J107" s="188"/>
      <c r="K107" s="186"/>
      <c r="L107" s="186"/>
      <c r="M107" s="186"/>
      <c r="N107" s="189"/>
      <c r="P107" s="188"/>
      <c r="R107" s="189"/>
    </row>
    <row r="108" spans="1:18" s="190" customFormat="1" ht="15.75">
      <c r="A108" s="129" t="s">
        <v>77</v>
      </c>
      <c r="B108" s="133"/>
      <c r="C108" s="318" t="s">
        <v>91</v>
      </c>
      <c r="D108" s="316"/>
      <c r="E108" s="316"/>
      <c r="F108" s="316"/>
      <c r="G108" s="316"/>
      <c r="H108" s="316"/>
      <c r="I108" s="316"/>
      <c r="J108" s="157"/>
      <c r="K108" s="171"/>
      <c r="L108" s="171"/>
      <c r="M108" s="171"/>
      <c r="N108" s="317"/>
      <c r="O108" s="230"/>
      <c r="P108" s="157"/>
      <c r="R108" s="189"/>
    </row>
    <row r="109" spans="1:18" s="190" customFormat="1" ht="21.75" customHeight="1">
      <c r="A109" s="129"/>
      <c r="B109" s="133"/>
      <c r="C109" s="387" t="s">
        <v>201</v>
      </c>
      <c r="D109" s="389"/>
      <c r="E109" s="389"/>
      <c r="F109" s="389"/>
      <c r="G109" s="389"/>
      <c r="H109" s="389"/>
      <c r="I109" s="389"/>
      <c r="J109" s="389"/>
      <c r="K109" s="389"/>
      <c r="L109" s="389"/>
      <c r="M109" s="389"/>
      <c r="N109" s="389"/>
      <c r="O109" s="389"/>
      <c r="P109" s="389"/>
      <c r="Q109" s="392"/>
      <c r="R109" s="397"/>
    </row>
    <row r="110" spans="1:18" s="190" customFormat="1" ht="3.75" customHeight="1" hidden="1">
      <c r="A110" s="129"/>
      <c r="B110" s="133"/>
      <c r="C110" s="316"/>
      <c r="D110" s="316"/>
      <c r="E110" s="316"/>
      <c r="F110" s="316"/>
      <c r="G110" s="316"/>
      <c r="H110" s="316"/>
      <c r="I110" s="316"/>
      <c r="J110" s="157"/>
      <c r="K110" s="171"/>
      <c r="L110" s="171"/>
      <c r="M110" s="171"/>
      <c r="N110" s="317"/>
      <c r="O110" s="230"/>
      <c r="P110" s="157"/>
      <c r="R110" s="189"/>
    </row>
    <row r="111" spans="1:18" s="190" customFormat="1" ht="15.75">
      <c r="A111" s="129" t="s">
        <v>78</v>
      </c>
      <c r="B111" s="133"/>
      <c r="C111" s="318" t="s">
        <v>80</v>
      </c>
      <c r="D111" s="316"/>
      <c r="E111" s="316"/>
      <c r="F111" s="316"/>
      <c r="G111" s="316"/>
      <c r="H111" s="316"/>
      <c r="I111" s="316"/>
      <c r="J111" s="157"/>
      <c r="K111" s="171"/>
      <c r="L111" s="171"/>
      <c r="M111" s="171"/>
      <c r="N111" s="317"/>
      <c r="O111" s="230"/>
      <c r="P111" s="157"/>
      <c r="R111" s="189"/>
    </row>
    <row r="112" spans="1:18" s="190" customFormat="1" ht="31.5" customHeight="1">
      <c r="A112" s="129"/>
      <c r="B112" s="133"/>
      <c r="C112" s="387" t="s">
        <v>202</v>
      </c>
      <c r="D112" s="388"/>
      <c r="E112" s="388"/>
      <c r="F112" s="388"/>
      <c r="G112" s="388"/>
      <c r="H112" s="388"/>
      <c r="I112" s="388"/>
      <c r="J112" s="388"/>
      <c r="K112" s="388"/>
      <c r="L112" s="388"/>
      <c r="M112" s="388"/>
      <c r="N112" s="388"/>
      <c r="O112" s="388"/>
      <c r="P112" s="388"/>
      <c r="R112" s="189"/>
    </row>
    <row r="113" spans="1:16" s="127" customFormat="1" ht="12.75" customHeight="1" hidden="1">
      <c r="A113" s="180"/>
      <c r="B113" s="177"/>
      <c r="C113" s="177"/>
      <c r="D113" s="177"/>
      <c r="E113" s="177"/>
      <c r="F113" s="177"/>
      <c r="G113" s="177"/>
      <c r="H113" s="177"/>
      <c r="I113" s="177"/>
      <c r="J113" s="177"/>
      <c r="K113" s="177"/>
      <c r="L113" s="177"/>
      <c r="M113" s="177"/>
      <c r="N113" s="177"/>
      <c r="O113" s="177"/>
      <c r="P113" s="177"/>
    </row>
    <row r="114" spans="1:16" s="121" customFormat="1" ht="9" customHeight="1">
      <c r="A114" s="132"/>
      <c r="B114" s="135"/>
      <c r="C114" s="135"/>
      <c r="D114" s="135"/>
      <c r="E114" s="135"/>
      <c r="F114" s="135"/>
      <c r="G114" s="135"/>
      <c r="H114" s="135"/>
      <c r="I114" s="135"/>
      <c r="J114" s="135"/>
      <c r="K114" s="135"/>
      <c r="L114" s="135"/>
      <c r="M114" s="135"/>
      <c r="N114" s="135"/>
      <c r="O114" s="135"/>
      <c r="P114" s="135"/>
    </row>
    <row r="115" spans="1:18" ht="15.75">
      <c r="A115" s="227" t="s">
        <v>79</v>
      </c>
      <c r="B115" s="178"/>
      <c r="C115" s="319" t="s">
        <v>92</v>
      </c>
      <c r="D115" s="320"/>
      <c r="E115" s="320"/>
      <c r="F115" s="320"/>
      <c r="G115" s="320"/>
      <c r="H115" s="320"/>
      <c r="I115" s="320"/>
      <c r="J115" s="164"/>
      <c r="K115" s="321"/>
      <c r="L115" s="321"/>
      <c r="M115" s="321"/>
      <c r="N115" s="174"/>
      <c r="O115" s="321"/>
      <c r="P115" s="164"/>
      <c r="Q115" s="192"/>
      <c r="R115" s="181"/>
    </row>
    <row r="116" spans="1:18" ht="30.75" customHeight="1">
      <c r="A116" s="227"/>
      <c r="B116" s="178"/>
      <c r="C116" s="387" t="s">
        <v>172</v>
      </c>
      <c r="D116" s="388"/>
      <c r="E116" s="388"/>
      <c r="F116" s="388"/>
      <c r="G116" s="388"/>
      <c r="H116" s="388"/>
      <c r="I116" s="388"/>
      <c r="J116" s="388"/>
      <c r="K116" s="388"/>
      <c r="L116" s="388"/>
      <c r="M116" s="388"/>
      <c r="N116" s="388"/>
      <c r="O116" s="388"/>
      <c r="P116" s="388"/>
      <c r="Q116" s="191"/>
      <c r="R116" s="185"/>
    </row>
    <row r="117" spans="1:18" ht="16.5" customHeight="1">
      <c r="A117" s="227"/>
      <c r="B117" s="178"/>
      <c r="C117" s="179"/>
      <c r="D117" s="179"/>
      <c r="E117" s="179"/>
      <c r="F117" s="322"/>
      <c r="G117" s="322"/>
      <c r="H117" s="322"/>
      <c r="I117" s="179"/>
      <c r="J117" s="323" t="s">
        <v>159</v>
      </c>
      <c r="K117" s="324"/>
      <c r="L117" s="324"/>
      <c r="M117" s="324"/>
      <c r="N117" s="322"/>
      <c r="O117" s="324"/>
      <c r="P117" s="179"/>
      <c r="Q117" s="124"/>
      <c r="R117" s="127"/>
    </row>
    <row r="118" spans="1:18" ht="30" customHeight="1">
      <c r="A118" s="227"/>
      <c r="B118" s="178"/>
      <c r="C118" s="325"/>
      <c r="D118" s="326"/>
      <c r="E118" s="326"/>
      <c r="F118" s="327" t="s">
        <v>147</v>
      </c>
      <c r="G118" s="328"/>
      <c r="H118" s="328"/>
      <c r="I118" s="326"/>
      <c r="J118" s="329" t="s">
        <v>160</v>
      </c>
      <c r="K118" s="330"/>
      <c r="L118" s="330"/>
      <c r="M118" s="330"/>
      <c r="N118" s="329" t="s">
        <v>161</v>
      </c>
      <c r="O118" s="330"/>
      <c r="P118" s="179"/>
      <c r="Q118" s="193"/>
      <c r="R118" s="194"/>
    </row>
    <row r="119" spans="1:18" ht="15.75">
      <c r="A119" s="227"/>
      <c r="B119" s="178"/>
      <c r="C119" s="326"/>
      <c r="D119" s="326"/>
      <c r="E119" s="326"/>
      <c r="F119" s="331" t="s">
        <v>93</v>
      </c>
      <c r="G119" s="331"/>
      <c r="H119" s="331"/>
      <c r="I119" s="332"/>
      <c r="J119" s="331" t="s">
        <v>93</v>
      </c>
      <c r="K119" s="333"/>
      <c r="L119" s="333"/>
      <c r="M119" s="333"/>
      <c r="N119" s="331" t="s">
        <v>93</v>
      </c>
      <c r="O119" s="330"/>
      <c r="P119" s="179"/>
      <c r="Q119" s="193"/>
      <c r="R119" s="194"/>
    </row>
    <row r="120" spans="1:18" ht="24.75" customHeight="1">
      <c r="A120" s="227"/>
      <c r="B120" s="178"/>
      <c r="C120" s="179" t="s">
        <v>6</v>
      </c>
      <c r="D120" s="179"/>
      <c r="E120" s="179"/>
      <c r="F120" s="334">
        <v>165876</v>
      </c>
      <c r="G120" s="335"/>
      <c r="H120" s="335"/>
      <c r="I120" s="336"/>
      <c r="J120" s="334">
        <v>25185</v>
      </c>
      <c r="K120" s="336"/>
      <c r="L120" s="336"/>
      <c r="M120" s="336"/>
      <c r="N120" s="334">
        <v>1508091</v>
      </c>
      <c r="O120" s="337"/>
      <c r="P120" s="338"/>
      <c r="Q120" s="197"/>
      <c r="R120" s="199"/>
    </row>
    <row r="121" spans="1:18" ht="15.75">
      <c r="A121" s="227"/>
      <c r="B121" s="178"/>
      <c r="C121" s="179" t="s">
        <v>145</v>
      </c>
      <c r="D121" s="179"/>
      <c r="E121" s="179"/>
      <c r="F121" s="334">
        <v>7003</v>
      </c>
      <c r="G121" s="335"/>
      <c r="H121" s="335"/>
      <c r="I121" s="336"/>
      <c r="J121" s="334">
        <v>-115837</v>
      </c>
      <c r="K121" s="336" t="s">
        <v>121</v>
      </c>
      <c r="L121" s="336"/>
      <c r="M121" s="336"/>
      <c r="N121" s="334">
        <v>1152908.029</v>
      </c>
      <c r="O121" s="337"/>
      <c r="P121" s="338"/>
      <c r="Q121" s="197"/>
      <c r="R121" s="199"/>
    </row>
    <row r="122" spans="1:18" ht="15.75">
      <c r="A122" s="227"/>
      <c r="B122" s="178"/>
      <c r="C122" s="179" t="s">
        <v>144</v>
      </c>
      <c r="D122" s="179"/>
      <c r="E122" s="179"/>
      <c r="F122" s="334">
        <v>198700</v>
      </c>
      <c r="G122" s="335"/>
      <c r="H122" s="335"/>
      <c r="I122" s="336"/>
      <c r="J122" s="334">
        <v>54667</v>
      </c>
      <c r="K122" s="336"/>
      <c r="L122" s="336"/>
      <c r="M122" s="336"/>
      <c r="N122" s="334">
        <v>847303</v>
      </c>
      <c r="O122" s="337"/>
      <c r="P122" s="338"/>
      <c r="Q122" s="197"/>
      <c r="R122" s="199"/>
    </row>
    <row r="123" spans="1:18" ht="15.75">
      <c r="A123" s="227"/>
      <c r="B123" s="178"/>
      <c r="C123" s="179" t="s">
        <v>143</v>
      </c>
      <c r="D123" s="179"/>
      <c r="E123" s="179"/>
      <c r="F123" s="334">
        <v>237731</v>
      </c>
      <c r="G123" s="335"/>
      <c r="H123" s="335"/>
      <c r="I123" s="336"/>
      <c r="J123" s="334">
        <v>12497</v>
      </c>
      <c r="K123" s="336"/>
      <c r="L123" s="336"/>
      <c r="M123" s="336"/>
      <c r="N123" s="334">
        <v>404842</v>
      </c>
      <c r="O123" s="337"/>
      <c r="P123" s="338"/>
      <c r="Q123" s="197"/>
      <c r="R123" s="199"/>
    </row>
    <row r="124" spans="1:18" ht="15.75">
      <c r="A124" s="227"/>
      <c r="B124" s="178"/>
      <c r="C124" s="179" t="s">
        <v>146</v>
      </c>
      <c r="D124" s="179"/>
      <c r="E124" s="179"/>
      <c r="F124" s="334">
        <v>22740</v>
      </c>
      <c r="G124" s="335"/>
      <c r="H124" s="335"/>
      <c r="I124" s="336"/>
      <c r="J124" s="334">
        <v>-4903</v>
      </c>
      <c r="K124" s="336"/>
      <c r="L124" s="336"/>
      <c r="M124" s="336"/>
      <c r="N124" s="334">
        <v>63717.5</v>
      </c>
      <c r="O124" s="337"/>
      <c r="P124" s="338"/>
      <c r="Q124" s="197"/>
      <c r="R124" s="199"/>
    </row>
    <row r="125" spans="1:18" ht="3" customHeight="1">
      <c r="A125" s="227"/>
      <c r="B125" s="178"/>
      <c r="C125" s="179"/>
      <c r="D125" s="179"/>
      <c r="E125" s="179"/>
      <c r="F125" s="339"/>
      <c r="G125" s="335"/>
      <c r="H125" s="335"/>
      <c r="I125" s="336"/>
      <c r="J125" s="339"/>
      <c r="K125" s="336"/>
      <c r="L125" s="336"/>
      <c r="M125" s="336"/>
      <c r="N125" s="339"/>
      <c r="O125" s="337"/>
      <c r="P125" s="338"/>
      <c r="Q125" s="197"/>
      <c r="R125" s="199"/>
    </row>
    <row r="126" spans="1:18" ht="17.25" customHeight="1" thickBot="1">
      <c r="A126" s="227"/>
      <c r="B126" s="178"/>
      <c r="C126" s="179"/>
      <c r="D126" s="179"/>
      <c r="E126" s="179"/>
      <c r="F126" s="340">
        <f>SUM(F120:F125)</f>
        <v>632050</v>
      </c>
      <c r="G126" s="341"/>
      <c r="H126" s="341"/>
      <c r="I126" s="336"/>
      <c r="J126" s="340">
        <f>SUM(J120:J125)</f>
        <v>-28391</v>
      </c>
      <c r="K126" s="336"/>
      <c r="L126" s="336"/>
      <c r="M126" s="336"/>
      <c r="N126" s="340">
        <f>SUM(N120:N124)</f>
        <v>3976861.529</v>
      </c>
      <c r="O126" s="337"/>
      <c r="P126" s="338"/>
      <c r="Q126" s="197"/>
      <c r="R126" s="199"/>
    </row>
    <row r="127" spans="1:18" ht="21.75" customHeight="1">
      <c r="A127" s="227"/>
      <c r="B127" s="178"/>
      <c r="C127" s="179"/>
      <c r="D127" s="179"/>
      <c r="E127" s="179"/>
      <c r="F127" s="342" t="s">
        <v>222</v>
      </c>
      <c r="G127" s="343"/>
      <c r="H127" s="179"/>
      <c r="I127" s="343"/>
      <c r="J127" s="180"/>
      <c r="K127" s="343"/>
      <c r="L127" s="343"/>
      <c r="M127" s="343"/>
      <c r="N127" s="342"/>
      <c r="O127" s="337"/>
      <c r="P127" s="338"/>
      <c r="Q127" s="197"/>
      <c r="R127" s="199"/>
    </row>
    <row r="128" spans="1:18" ht="10.5" customHeight="1">
      <c r="A128" s="227"/>
      <c r="B128" s="178"/>
      <c r="C128" s="179"/>
      <c r="D128" s="179"/>
      <c r="E128" s="179"/>
      <c r="F128" s="343"/>
      <c r="G128" s="343"/>
      <c r="H128" s="343"/>
      <c r="I128" s="343"/>
      <c r="J128" s="342"/>
      <c r="K128" s="343"/>
      <c r="L128" s="343"/>
      <c r="M128" s="343"/>
      <c r="N128" s="342"/>
      <c r="O128" s="337"/>
      <c r="P128" s="338"/>
      <c r="Q128" s="197"/>
      <c r="R128" s="199"/>
    </row>
    <row r="129" spans="1:18" ht="21" customHeight="1">
      <c r="A129" s="131">
        <v>15</v>
      </c>
      <c r="B129" s="179"/>
      <c r="C129" s="344" t="s">
        <v>94</v>
      </c>
      <c r="D129" s="345"/>
      <c r="E129" s="345"/>
      <c r="F129" s="345"/>
      <c r="G129" s="345"/>
      <c r="H129" s="345"/>
      <c r="I129" s="345"/>
      <c r="J129" s="345"/>
      <c r="K129" s="337"/>
      <c r="L129" s="337"/>
      <c r="M129" s="337"/>
      <c r="N129" s="346"/>
      <c r="O129" s="337"/>
      <c r="P129" s="338"/>
      <c r="Q129" s="197"/>
      <c r="R129" s="199"/>
    </row>
    <row r="130" spans="1:18" ht="93.75" customHeight="1">
      <c r="A130" s="347"/>
      <c r="B130" s="348"/>
      <c r="C130" s="387" t="s">
        <v>223</v>
      </c>
      <c r="D130" s="389"/>
      <c r="E130" s="389"/>
      <c r="F130" s="389"/>
      <c r="G130" s="389"/>
      <c r="H130" s="389"/>
      <c r="I130" s="389"/>
      <c r="J130" s="389"/>
      <c r="K130" s="389"/>
      <c r="L130" s="389"/>
      <c r="M130" s="389"/>
      <c r="N130" s="389"/>
      <c r="O130" s="389"/>
      <c r="P130" s="389"/>
      <c r="Q130" s="196"/>
      <c r="R130" s="195"/>
    </row>
    <row r="131" spans="1:18" ht="5.25" customHeight="1">
      <c r="A131" s="347"/>
      <c r="B131" s="345"/>
      <c r="C131" s="345"/>
      <c r="D131" s="345"/>
      <c r="E131" s="345"/>
      <c r="F131" s="345"/>
      <c r="G131" s="345"/>
      <c r="H131" s="345"/>
      <c r="I131" s="345"/>
      <c r="J131" s="345"/>
      <c r="K131" s="343"/>
      <c r="L131" s="343"/>
      <c r="M131" s="343"/>
      <c r="N131" s="342"/>
      <c r="O131" s="343"/>
      <c r="P131" s="349"/>
      <c r="Q131" s="196"/>
      <c r="R131" s="195"/>
    </row>
    <row r="132" spans="1:18" ht="15.75">
      <c r="A132" s="350">
        <v>16</v>
      </c>
      <c r="B132" s="179"/>
      <c r="C132" s="344" t="s">
        <v>39</v>
      </c>
      <c r="D132" s="345"/>
      <c r="E132" s="345"/>
      <c r="F132" s="345"/>
      <c r="G132" s="345"/>
      <c r="H132" s="345"/>
      <c r="I132" s="345"/>
      <c r="J132" s="345"/>
      <c r="K132" s="337"/>
      <c r="L132" s="337"/>
      <c r="M132" s="337"/>
      <c r="N132" s="346"/>
      <c r="O132" s="337"/>
      <c r="P132" s="338"/>
      <c r="Q132" s="197"/>
      <c r="R132" s="199"/>
    </row>
    <row r="133" spans="1:18" ht="3" customHeight="1">
      <c r="A133" s="131"/>
      <c r="B133" s="351"/>
      <c r="C133" s="351"/>
      <c r="D133" s="351"/>
      <c r="E133" s="351"/>
      <c r="F133" s="351"/>
      <c r="G133" s="351"/>
      <c r="H133" s="351"/>
      <c r="I133" s="351"/>
      <c r="J133" s="351"/>
      <c r="K133" s="337"/>
      <c r="L133" s="337"/>
      <c r="M133" s="337"/>
      <c r="N133" s="346"/>
      <c r="O133" s="337"/>
      <c r="P133" s="338"/>
      <c r="Q133" s="197"/>
      <c r="R133" s="199"/>
    </row>
    <row r="134" spans="1:16" ht="15.75" hidden="1">
      <c r="A134" s="227"/>
      <c r="B134" s="178"/>
      <c r="C134" s="179"/>
      <c r="D134" s="179"/>
      <c r="E134" s="179"/>
      <c r="F134" s="179"/>
      <c r="G134" s="179"/>
      <c r="H134" s="179"/>
      <c r="I134" s="179"/>
      <c r="J134" s="180"/>
      <c r="K134" s="179"/>
      <c r="L134" s="179"/>
      <c r="M134" s="179"/>
      <c r="N134" s="177"/>
      <c r="O134" s="179"/>
      <c r="P134" s="180"/>
    </row>
    <row r="135" spans="1:18" ht="5.25" customHeight="1">
      <c r="A135" s="131"/>
      <c r="B135" s="351"/>
      <c r="C135" s="351"/>
      <c r="D135" s="351"/>
      <c r="E135" s="351"/>
      <c r="F135" s="351"/>
      <c r="G135" s="351"/>
      <c r="H135" s="351"/>
      <c r="I135" s="351"/>
      <c r="J135" s="351"/>
      <c r="K135" s="352"/>
      <c r="L135" s="352"/>
      <c r="M135" s="352"/>
      <c r="N135" s="346"/>
      <c r="O135" s="352"/>
      <c r="P135" s="338"/>
      <c r="Q135" s="200"/>
      <c r="R135" s="199"/>
    </row>
    <row r="136" spans="1:18" ht="171.75" customHeight="1">
      <c r="A136" s="131"/>
      <c r="B136" s="351"/>
      <c r="C136" s="387" t="s">
        <v>224</v>
      </c>
      <c r="D136" s="388"/>
      <c r="E136" s="388"/>
      <c r="F136" s="388"/>
      <c r="G136" s="388"/>
      <c r="H136" s="388"/>
      <c r="I136" s="388"/>
      <c r="J136" s="388"/>
      <c r="K136" s="388"/>
      <c r="L136" s="388"/>
      <c r="M136" s="388"/>
      <c r="N136" s="388"/>
      <c r="O136" s="388"/>
      <c r="P136" s="388"/>
      <c r="Q136" s="200"/>
      <c r="R136" s="199"/>
    </row>
    <row r="137" spans="1:18" ht="19.5" customHeight="1">
      <c r="A137" s="131">
        <v>17</v>
      </c>
      <c r="B137" s="351"/>
      <c r="C137" s="353" t="s">
        <v>173</v>
      </c>
      <c r="D137" s="179"/>
      <c r="E137" s="179"/>
      <c r="F137" s="179"/>
      <c r="G137" s="179"/>
      <c r="H137" s="179"/>
      <c r="I137" s="179"/>
      <c r="J137" s="180"/>
      <c r="K137" s="179"/>
      <c r="L137" s="179"/>
      <c r="M137" s="179"/>
      <c r="N137" s="177"/>
      <c r="O137" s="179"/>
      <c r="P137" s="180"/>
      <c r="Q137" s="200"/>
      <c r="R137" s="199"/>
    </row>
    <row r="138" spans="1:18" ht="18.75" customHeight="1">
      <c r="A138" s="131"/>
      <c r="B138" s="351"/>
      <c r="C138" s="354" t="s">
        <v>203</v>
      </c>
      <c r="D138" s="179"/>
      <c r="E138" s="179"/>
      <c r="F138" s="179"/>
      <c r="G138" s="179"/>
      <c r="H138" s="179"/>
      <c r="I138" s="179"/>
      <c r="J138" s="180"/>
      <c r="K138" s="179"/>
      <c r="L138" s="179"/>
      <c r="M138" s="179"/>
      <c r="N138" s="177"/>
      <c r="O138" s="179"/>
      <c r="P138" s="180"/>
      <c r="Q138" s="200"/>
      <c r="R138" s="199"/>
    </row>
    <row r="139" spans="1:18" s="135" customFormat="1" ht="18.75" customHeight="1">
      <c r="A139" s="129" t="s">
        <v>174</v>
      </c>
      <c r="B139" s="133"/>
      <c r="C139" s="143" t="s">
        <v>74</v>
      </c>
      <c r="D139" s="136"/>
      <c r="E139" s="136"/>
      <c r="F139" s="136"/>
      <c r="G139" s="136"/>
      <c r="H139" s="136"/>
      <c r="I139" s="136"/>
      <c r="J139" s="164"/>
      <c r="K139" s="149"/>
      <c r="L139" s="149"/>
      <c r="M139" s="149"/>
      <c r="N139" s="174"/>
      <c r="O139" s="159"/>
      <c r="P139" s="164"/>
      <c r="Q139" s="159"/>
      <c r="R139" s="147"/>
    </row>
    <row r="140" spans="1:18" s="135" customFormat="1" ht="62.25" customHeight="1">
      <c r="A140" s="129"/>
      <c r="B140" s="133"/>
      <c r="C140" s="387" t="s">
        <v>168</v>
      </c>
      <c r="D140" s="388"/>
      <c r="E140" s="388"/>
      <c r="F140" s="388"/>
      <c r="G140" s="388"/>
      <c r="H140" s="388"/>
      <c r="I140" s="388"/>
      <c r="J140" s="388"/>
      <c r="K140" s="388"/>
      <c r="L140" s="388"/>
      <c r="M140" s="388"/>
      <c r="N140" s="388"/>
      <c r="O140" s="388"/>
      <c r="P140" s="388"/>
      <c r="Q140" s="159"/>
      <c r="R140" s="147"/>
    </row>
    <row r="141" spans="1:18" ht="21" customHeight="1">
      <c r="A141" s="350">
        <v>19</v>
      </c>
      <c r="B141" s="179"/>
      <c r="C141" s="355" t="s">
        <v>126</v>
      </c>
      <c r="D141" s="356"/>
      <c r="E141" s="356"/>
      <c r="F141" s="356"/>
      <c r="G141" s="356"/>
      <c r="H141" s="356"/>
      <c r="I141" s="356"/>
      <c r="J141" s="356"/>
      <c r="K141" s="337"/>
      <c r="L141" s="337"/>
      <c r="M141" s="337"/>
      <c r="N141" s="346"/>
      <c r="O141" s="337"/>
      <c r="P141" s="338"/>
      <c r="Q141" s="197"/>
      <c r="R141" s="199"/>
    </row>
    <row r="142" spans="1:18" ht="104.25" customHeight="1">
      <c r="A142" s="131"/>
      <c r="B142" s="179"/>
      <c r="C142" s="387" t="s">
        <v>226</v>
      </c>
      <c r="D142" s="389"/>
      <c r="E142" s="389"/>
      <c r="F142" s="389"/>
      <c r="G142" s="389"/>
      <c r="H142" s="389"/>
      <c r="I142" s="389"/>
      <c r="J142" s="389"/>
      <c r="K142" s="389"/>
      <c r="L142" s="389"/>
      <c r="M142" s="389"/>
      <c r="N142" s="389"/>
      <c r="O142" s="389"/>
      <c r="P142" s="389"/>
      <c r="Q142" s="392"/>
      <c r="R142" s="397"/>
    </row>
    <row r="143" spans="1:18" ht="3" customHeight="1">
      <c r="A143" s="131"/>
      <c r="B143" s="357"/>
      <c r="C143" s="387"/>
      <c r="D143" s="389"/>
      <c r="E143" s="389"/>
      <c r="F143" s="389"/>
      <c r="G143" s="389"/>
      <c r="H143" s="389"/>
      <c r="I143" s="389"/>
      <c r="J143" s="389"/>
      <c r="K143" s="389"/>
      <c r="L143" s="389"/>
      <c r="M143" s="389"/>
      <c r="N143" s="389"/>
      <c r="O143" s="389"/>
      <c r="P143" s="389"/>
      <c r="Q143" s="197"/>
      <c r="R143" s="199"/>
    </row>
    <row r="144" spans="1:18" ht="16.5" customHeight="1">
      <c r="A144" s="131">
        <v>20</v>
      </c>
      <c r="B144" s="179"/>
      <c r="C144" s="355" t="s">
        <v>81</v>
      </c>
      <c r="D144" s="357"/>
      <c r="E144" s="357"/>
      <c r="F144" s="357"/>
      <c r="G144" s="357"/>
      <c r="H144" s="357"/>
      <c r="I144" s="357"/>
      <c r="J144" s="357"/>
      <c r="K144" s="337"/>
      <c r="L144" s="337"/>
      <c r="M144" s="337"/>
      <c r="N144" s="346"/>
      <c r="O144" s="337"/>
      <c r="P144" s="338"/>
      <c r="Q144" s="197"/>
      <c r="R144" s="199"/>
    </row>
    <row r="145" spans="1:18" ht="15.75">
      <c r="A145" s="358" t="s">
        <v>123</v>
      </c>
      <c r="B145" s="178"/>
      <c r="C145" s="359" t="s">
        <v>95</v>
      </c>
      <c r="D145" s="357"/>
      <c r="E145" s="357"/>
      <c r="F145" s="357"/>
      <c r="G145" s="357"/>
      <c r="H145" s="357"/>
      <c r="I145" s="357"/>
      <c r="J145" s="357"/>
      <c r="K145" s="337"/>
      <c r="L145" s="337"/>
      <c r="M145" s="337"/>
      <c r="N145" s="346"/>
      <c r="O145" s="337"/>
      <c r="P145" s="338"/>
      <c r="Q145" s="197"/>
      <c r="R145" s="199"/>
    </row>
    <row r="146" spans="1:18" ht="15.75">
      <c r="A146" s="358" t="s">
        <v>124</v>
      </c>
      <c r="B146" s="178"/>
      <c r="C146" s="359" t="s">
        <v>95</v>
      </c>
      <c r="D146" s="357"/>
      <c r="E146" s="357"/>
      <c r="F146" s="357"/>
      <c r="G146" s="357"/>
      <c r="H146" s="357"/>
      <c r="I146" s="357"/>
      <c r="J146" s="357"/>
      <c r="K146" s="337"/>
      <c r="L146" s="337"/>
      <c r="M146" s="337"/>
      <c r="N146" s="346"/>
      <c r="O146" s="337"/>
      <c r="P146" s="338"/>
      <c r="Q146" s="197"/>
      <c r="R146" s="199"/>
    </row>
    <row r="147" spans="1:18" ht="8.25" customHeight="1">
      <c r="A147" s="360"/>
      <c r="B147" s="361"/>
      <c r="C147" s="361"/>
      <c r="D147" s="157"/>
      <c r="E147" s="157"/>
      <c r="F147" s="362"/>
      <c r="G147" s="362"/>
      <c r="H147" s="362"/>
      <c r="I147" s="362"/>
      <c r="J147" s="158"/>
      <c r="K147" s="337"/>
      <c r="L147" s="337"/>
      <c r="M147" s="337"/>
      <c r="N147" s="346"/>
      <c r="O147" s="337"/>
      <c r="P147" s="338"/>
      <c r="Q147" s="197"/>
      <c r="R147" s="199"/>
    </row>
    <row r="148" spans="1:18" ht="15.75">
      <c r="A148" s="363" t="s">
        <v>86</v>
      </c>
      <c r="B148" s="179"/>
      <c r="C148" s="364" t="s">
        <v>139</v>
      </c>
      <c r="D148" s="164"/>
      <c r="E148" s="164"/>
      <c r="F148" s="362"/>
      <c r="G148" s="362"/>
      <c r="H148" s="362"/>
      <c r="I148" s="362"/>
      <c r="J148" s="174"/>
      <c r="K148" s="337"/>
      <c r="L148" s="337"/>
      <c r="M148" s="337"/>
      <c r="N148" s="346"/>
      <c r="O148" s="337"/>
      <c r="P148" s="338"/>
      <c r="Q148" s="197"/>
      <c r="R148" s="199"/>
    </row>
    <row r="149" spans="1:18" ht="7.5" customHeight="1">
      <c r="A149" s="363"/>
      <c r="B149" s="179"/>
      <c r="C149" s="364"/>
      <c r="D149" s="164"/>
      <c r="E149" s="164"/>
      <c r="F149" s="362"/>
      <c r="G149" s="362"/>
      <c r="H149" s="362"/>
      <c r="I149" s="362"/>
      <c r="J149" s="174"/>
      <c r="K149" s="337"/>
      <c r="L149" s="337"/>
      <c r="M149" s="337"/>
      <c r="N149" s="346"/>
      <c r="O149" s="337"/>
      <c r="P149" s="338"/>
      <c r="Q149" s="197"/>
      <c r="R149" s="199"/>
    </row>
    <row r="150" spans="1:18" ht="14.25" customHeight="1">
      <c r="A150" s="363"/>
      <c r="B150" s="179"/>
      <c r="C150" s="387" t="s">
        <v>169</v>
      </c>
      <c r="D150" s="389"/>
      <c r="E150" s="389"/>
      <c r="F150" s="389"/>
      <c r="G150" s="389"/>
      <c r="H150" s="389"/>
      <c r="I150" s="389"/>
      <c r="J150" s="389"/>
      <c r="K150" s="389"/>
      <c r="L150" s="389"/>
      <c r="M150" s="389"/>
      <c r="N150" s="389"/>
      <c r="O150" s="389"/>
      <c r="P150" s="389"/>
      <c r="Q150" s="1"/>
      <c r="R150" s="1"/>
    </row>
    <row r="151" spans="1:18" ht="8.25" customHeight="1">
      <c r="A151" s="226"/>
      <c r="B151" s="124"/>
      <c r="C151" s="393"/>
      <c r="D151" s="393"/>
      <c r="E151" s="393"/>
      <c r="F151" s="393"/>
      <c r="G151" s="393"/>
      <c r="H151" s="393"/>
      <c r="I151" s="393"/>
      <c r="J151" s="393"/>
      <c r="K151" s="393"/>
      <c r="L151" s="393"/>
      <c r="M151" s="393"/>
      <c r="N151" s="393"/>
      <c r="O151" s="393"/>
      <c r="P151" s="393"/>
      <c r="Q151" s="396"/>
      <c r="R151" s="396"/>
    </row>
    <row r="152" spans="1:18" ht="15.75">
      <c r="A152" s="289"/>
      <c r="D152" s="124"/>
      <c r="E152" s="124"/>
      <c r="F152" s="197"/>
      <c r="G152" s="197"/>
      <c r="H152" s="197"/>
      <c r="I152" s="197"/>
      <c r="J152" s="198"/>
      <c r="K152" s="197"/>
      <c r="L152" s="197"/>
      <c r="M152" s="197"/>
      <c r="N152" s="199"/>
      <c r="O152" s="197"/>
      <c r="P152" s="198"/>
      <c r="Q152" s="197"/>
      <c r="R152" s="199"/>
    </row>
    <row r="153" spans="1:18" ht="57.75" customHeight="1">
      <c r="A153" s="392"/>
      <c r="B153" s="392"/>
      <c r="C153" s="392"/>
      <c r="D153" s="392"/>
      <c r="E153" s="392"/>
      <c r="F153" s="392"/>
      <c r="G153" s="392"/>
      <c r="H153" s="392"/>
      <c r="I153" s="392"/>
      <c r="J153" s="392"/>
      <c r="K153" s="392"/>
      <c r="L153" s="392"/>
      <c r="M153" s="392"/>
      <c r="N153" s="392"/>
      <c r="O153" s="392"/>
      <c r="P153" s="392"/>
      <c r="Q153" s="197"/>
      <c r="R153" s="199"/>
    </row>
    <row r="154" spans="1:18" ht="15.75">
      <c r="A154" s="392"/>
      <c r="B154" s="392"/>
      <c r="C154" s="392"/>
      <c r="D154" s="392"/>
      <c r="E154" s="392"/>
      <c r="F154" s="392"/>
      <c r="G154" s="392"/>
      <c r="H154" s="392"/>
      <c r="I154" s="392"/>
      <c r="J154" s="392"/>
      <c r="K154" s="392"/>
      <c r="L154" s="392"/>
      <c r="M154" s="392"/>
      <c r="N154" s="392"/>
      <c r="O154" s="392"/>
      <c r="P154" s="392"/>
      <c r="Q154" s="197"/>
      <c r="R154" s="199"/>
    </row>
    <row r="155" spans="1:18" ht="15.75">
      <c r="A155" s="225"/>
      <c r="C155" s="124"/>
      <c r="D155" s="124"/>
      <c r="E155" s="124"/>
      <c r="F155" s="197"/>
      <c r="G155" s="197"/>
      <c r="H155" s="197"/>
      <c r="I155" s="197"/>
      <c r="J155" s="198"/>
      <c r="K155" s="197"/>
      <c r="L155" s="197"/>
      <c r="M155" s="197"/>
      <c r="N155" s="199"/>
      <c r="O155" s="197"/>
      <c r="P155" s="198"/>
      <c r="Q155" s="197"/>
      <c r="R155" s="199"/>
    </row>
    <row r="156" spans="1:18" ht="15.75">
      <c r="A156" s="225"/>
      <c r="C156" s="124"/>
      <c r="D156" s="124"/>
      <c r="E156" s="124"/>
      <c r="F156" s="124"/>
      <c r="G156" s="124"/>
      <c r="H156" s="124"/>
      <c r="I156" s="124"/>
      <c r="J156" s="201"/>
      <c r="K156" s="124"/>
      <c r="L156" s="124"/>
      <c r="M156" s="124"/>
      <c r="N156" s="127"/>
      <c r="O156" s="124"/>
      <c r="P156" s="201"/>
      <c r="Q156" s="124"/>
      <c r="R156" s="127"/>
    </row>
    <row r="157" spans="1:18" ht="15.75">
      <c r="A157" s="225"/>
      <c r="C157" s="124"/>
      <c r="D157" s="124"/>
      <c r="E157" s="124"/>
      <c r="F157" s="124"/>
      <c r="G157" s="124"/>
      <c r="H157" s="124"/>
      <c r="I157" s="124"/>
      <c r="J157" s="201"/>
      <c r="K157" s="124"/>
      <c r="L157" s="124"/>
      <c r="M157" s="124"/>
      <c r="N157" s="127"/>
      <c r="O157" s="124"/>
      <c r="P157" s="201"/>
      <c r="Q157" s="124"/>
      <c r="R157" s="127"/>
    </row>
    <row r="158" spans="1:18" ht="15.75">
      <c r="A158" s="225"/>
      <c r="C158" s="124"/>
      <c r="D158" s="124"/>
      <c r="E158" s="124"/>
      <c r="F158" s="124"/>
      <c r="G158" s="124"/>
      <c r="H158" s="124"/>
      <c r="I158" s="124"/>
      <c r="J158" s="201"/>
      <c r="K158" s="124"/>
      <c r="L158" s="124"/>
      <c r="M158" s="124"/>
      <c r="N158" s="127"/>
      <c r="O158" s="124"/>
      <c r="P158" s="201"/>
      <c r="Q158" s="124"/>
      <c r="R158" s="127"/>
    </row>
    <row r="159" spans="1:18" ht="15.75">
      <c r="A159" s="225"/>
      <c r="C159" s="124"/>
      <c r="D159" s="124"/>
      <c r="E159" s="124"/>
      <c r="F159" s="124"/>
      <c r="G159" s="124"/>
      <c r="H159" s="124"/>
      <c r="I159" s="124"/>
      <c r="J159" s="201"/>
      <c r="K159" s="124"/>
      <c r="L159" s="124"/>
      <c r="M159" s="124"/>
      <c r="N159" s="127"/>
      <c r="O159" s="124"/>
      <c r="P159" s="201"/>
      <c r="Q159" s="124"/>
      <c r="R159" s="127"/>
    </row>
    <row r="160" spans="1:18" ht="15.75">
      <c r="A160" s="225"/>
      <c r="C160" s="124"/>
      <c r="D160" s="124"/>
      <c r="E160" s="124"/>
      <c r="F160" s="124"/>
      <c r="G160" s="124"/>
      <c r="H160" s="124"/>
      <c r="I160" s="124"/>
      <c r="J160" s="201"/>
      <c r="K160" s="124"/>
      <c r="L160" s="124"/>
      <c r="M160" s="124"/>
      <c r="N160" s="127"/>
      <c r="O160" s="124"/>
      <c r="P160" s="201"/>
      <c r="Q160" s="124"/>
      <c r="R160" s="127"/>
    </row>
    <row r="161" spans="1:18" ht="15.75">
      <c r="A161" s="225"/>
      <c r="C161" s="124"/>
      <c r="D161" s="124"/>
      <c r="E161" s="124"/>
      <c r="F161" s="124"/>
      <c r="G161" s="124"/>
      <c r="H161" s="124"/>
      <c r="I161" s="124"/>
      <c r="J161" s="201"/>
      <c r="K161" s="124"/>
      <c r="L161" s="124"/>
      <c r="M161" s="124"/>
      <c r="N161" s="127"/>
      <c r="O161" s="124"/>
      <c r="P161" s="201"/>
      <c r="Q161" s="124"/>
      <c r="R161" s="127"/>
    </row>
    <row r="162" spans="1:18" ht="15.75">
      <c r="A162" s="225"/>
      <c r="C162" s="124"/>
      <c r="D162" s="124"/>
      <c r="E162" s="124"/>
      <c r="F162" s="124"/>
      <c r="G162" s="124"/>
      <c r="H162" s="124"/>
      <c r="I162" s="124"/>
      <c r="J162" s="201"/>
      <c r="K162" s="124"/>
      <c r="L162" s="124"/>
      <c r="M162" s="124"/>
      <c r="N162" s="127"/>
      <c r="O162" s="124"/>
      <c r="P162" s="201"/>
      <c r="Q162" s="124"/>
      <c r="R162" s="127"/>
    </row>
    <row r="163" spans="1:18" ht="15.75">
      <c r="A163" s="225"/>
      <c r="C163" s="124"/>
      <c r="D163" s="124"/>
      <c r="E163" s="124"/>
      <c r="F163" s="124"/>
      <c r="G163" s="124"/>
      <c r="H163" s="124"/>
      <c r="I163" s="124"/>
      <c r="J163" s="201"/>
      <c r="K163" s="124"/>
      <c r="L163" s="124"/>
      <c r="M163" s="124"/>
      <c r="N163" s="127"/>
      <c r="O163" s="124"/>
      <c r="P163" s="201"/>
      <c r="Q163" s="124"/>
      <c r="R163" s="127"/>
    </row>
    <row r="164" spans="1:18" s="179" customFormat="1" ht="15">
      <c r="A164" s="227"/>
      <c r="B164" s="178"/>
      <c r="J164" s="180"/>
      <c r="N164" s="177"/>
      <c r="P164" s="180"/>
      <c r="R164" s="177"/>
    </row>
    <row r="165" spans="1:18" s="179" customFormat="1" ht="15">
      <c r="A165" s="227"/>
      <c r="B165" s="178"/>
      <c r="J165" s="180"/>
      <c r="N165" s="177"/>
      <c r="P165" s="180"/>
      <c r="R165" s="177"/>
    </row>
    <row r="166" spans="1:18" s="179" customFormat="1" ht="15">
      <c r="A166" s="227"/>
      <c r="B166" s="178"/>
      <c r="J166" s="180"/>
      <c r="N166" s="177"/>
      <c r="P166" s="180"/>
      <c r="R166" s="177"/>
    </row>
    <row r="167" spans="1:18" s="179" customFormat="1" ht="15">
      <c r="A167" s="227"/>
      <c r="B167" s="178"/>
      <c r="J167" s="180"/>
      <c r="N167" s="177"/>
      <c r="P167" s="180"/>
      <c r="R167" s="177"/>
    </row>
    <row r="168" spans="1:18" s="179" customFormat="1" ht="15">
      <c r="A168" s="227"/>
      <c r="B168" s="178"/>
      <c r="J168" s="180"/>
      <c r="N168" s="177"/>
      <c r="P168" s="180"/>
      <c r="R168" s="177"/>
    </row>
    <row r="169" spans="1:18" s="179" customFormat="1" ht="15">
      <c r="A169" s="227"/>
      <c r="B169" s="178"/>
      <c r="J169" s="180"/>
      <c r="N169" s="177"/>
      <c r="P169" s="180"/>
      <c r="R169" s="177"/>
    </row>
    <row r="170" spans="1:18" s="179" customFormat="1" ht="15">
      <c r="A170" s="227"/>
      <c r="B170" s="178"/>
      <c r="J170" s="180"/>
      <c r="N170" s="177"/>
      <c r="P170" s="180"/>
      <c r="R170" s="177"/>
    </row>
    <row r="171" spans="1:18" s="179" customFormat="1" ht="15">
      <c r="A171" s="227"/>
      <c r="B171" s="178"/>
      <c r="J171" s="180"/>
      <c r="N171" s="177"/>
      <c r="P171" s="180"/>
      <c r="R171" s="177"/>
    </row>
    <row r="172" spans="1:18" s="179" customFormat="1" ht="15">
      <c r="A172" s="227"/>
      <c r="B172" s="178"/>
      <c r="J172" s="180"/>
      <c r="N172" s="177"/>
      <c r="P172" s="180"/>
      <c r="R172" s="177"/>
    </row>
    <row r="173" spans="1:18" s="179" customFormat="1" ht="15">
      <c r="A173" s="227"/>
      <c r="B173" s="178"/>
      <c r="J173" s="180"/>
      <c r="N173" s="177"/>
      <c r="P173" s="180"/>
      <c r="R173" s="177"/>
    </row>
    <row r="174" spans="1:18" s="179" customFormat="1" ht="15">
      <c r="A174" s="227"/>
      <c r="B174" s="178"/>
      <c r="J174" s="180"/>
      <c r="N174" s="177"/>
      <c r="P174" s="180"/>
      <c r="R174" s="177"/>
    </row>
    <row r="175" spans="1:18" s="179" customFormat="1" ht="15">
      <c r="A175" s="227"/>
      <c r="B175" s="178"/>
      <c r="J175" s="180"/>
      <c r="N175" s="177"/>
      <c r="P175" s="180"/>
      <c r="R175" s="177"/>
    </row>
    <row r="176" spans="1:18" s="179" customFormat="1" ht="15">
      <c r="A176" s="227"/>
      <c r="B176" s="178"/>
      <c r="J176" s="180"/>
      <c r="N176" s="177"/>
      <c r="P176" s="180"/>
      <c r="R176" s="177"/>
    </row>
    <row r="177" spans="1:18" s="179" customFormat="1" ht="15">
      <c r="A177" s="227"/>
      <c r="B177" s="178"/>
      <c r="J177" s="180"/>
      <c r="N177" s="177"/>
      <c r="P177" s="180"/>
      <c r="R177" s="177"/>
    </row>
    <row r="178" spans="1:18" s="179" customFormat="1" ht="15">
      <c r="A178" s="227"/>
      <c r="B178" s="178"/>
      <c r="J178" s="180"/>
      <c r="N178" s="177"/>
      <c r="P178" s="180"/>
      <c r="R178" s="177"/>
    </row>
    <row r="179" spans="1:18" s="179" customFormat="1" ht="15">
      <c r="A179" s="227"/>
      <c r="B179" s="178"/>
      <c r="J179" s="180"/>
      <c r="N179" s="177"/>
      <c r="P179" s="180"/>
      <c r="R179" s="177"/>
    </row>
    <row r="180" spans="1:18" s="179" customFormat="1" ht="15">
      <c r="A180" s="227"/>
      <c r="B180" s="178"/>
      <c r="J180" s="180"/>
      <c r="N180" s="177"/>
      <c r="P180" s="180"/>
      <c r="R180" s="177"/>
    </row>
    <row r="181" spans="1:18" s="179" customFormat="1" ht="15">
      <c r="A181" s="227"/>
      <c r="B181" s="178"/>
      <c r="J181" s="180"/>
      <c r="N181" s="177"/>
      <c r="P181" s="180"/>
      <c r="R181" s="177"/>
    </row>
    <row r="182" spans="1:18" s="179" customFormat="1" ht="15">
      <c r="A182" s="227"/>
      <c r="B182" s="178"/>
      <c r="J182" s="180"/>
      <c r="N182" s="177"/>
      <c r="P182" s="180"/>
      <c r="R182" s="177"/>
    </row>
    <row r="183" spans="1:18" s="179" customFormat="1" ht="15">
      <c r="A183" s="227"/>
      <c r="B183" s="178"/>
      <c r="J183" s="180"/>
      <c r="N183" s="177"/>
      <c r="P183" s="180"/>
      <c r="R183" s="177"/>
    </row>
    <row r="184" spans="1:18" s="179" customFormat="1" ht="15">
      <c r="A184" s="227"/>
      <c r="B184" s="178"/>
      <c r="J184" s="180"/>
      <c r="N184" s="177"/>
      <c r="P184" s="180"/>
      <c r="R184" s="177"/>
    </row>
    <row r="185" spans="1:18" s="179" customFormat="1" ht="15">
      <c r="A185" s="227"/>
      <c r="B185" s="178"/>
      <c r="J185" s="180"/>
      <c r="N185" s="177"/>
      <c r="P185" s="180"/>
      <c r="R185" s="177"/>
    </row>
    <row r="186" spans="1:18" s="179" customFormat="1" ht="15">
      <c r="A186" s="227"/>
      <c r="B186" s="178"/>
      <c r="J186" s="180"/>
      <c r="N186" s="177"/>
      <c r="P186" s="180"/>
      <c r="R186" s="177"/>
    </row>
    <row r="187" spans="1:18" s="179" customFormat="1" ht="15">
      <c r="A187" s="227"/>
      <c r="B187" s="178"/>
      <c r="J187" s="180"/>
      <c r="N187" s="177"/>
      <c r="P187" s="180"/>
      <c r="R187" s="177"/>
    </row>
    <row r="188" spans="1:18" s="179" customFormat="1" ht="15">
      <c r="A188" s="227"/>
      <c r="B188" s="178"/>
      <c r="J188" s="180"/>
      <c r="N188" s="177"/>
      <c r="P188" s="180"/>
      <c r="R188" s="177"/>
    </row>
    <row r="189" spans="1:18" s="179" customFormat="1" ht="15">
      <c r="A189" s="227"/>
      <c r="B189" s="178"/>
      <c r="J189" s="180"/>
      <c r="N189" s="177"/>
      <c r="P189" s="180"/>
      <c r="R189" s="177"/>
    </row>
    <row r="190" spans="1:18" s="179" customFormat="1" ht="15">
      <c r="A190" s="227"/>
      <c r="B190" s="178"/>
      <c r="J190" s="180"/>
      <c r="N190" s="177"/>
      <c r="P190" s="180"/>
      <c r="R190" s="177"/>
    </row>
    <row r="191" spans="1:18" s="179" customFormat="1" ht="15">
      <c r="A191" s="227"/>
      <c r="B191" s="178"/>
      <c r="J191" s="180"/>
      <c r="N191" s="177"/>
      <c r="P191" s="180"/>
      <c r="R191" s="177"/>
    </row>
    <row r="192" spans="1:18" s="179" customFormat="1" ht="15">
      <c r="A192" s="227"/>
      <c r="B192" s="178"/>
      <c r="J192" s="180"/>
      <c r="N192" s="177"/>
      <c r="P192" s="180"/>
      <c r="R192" s="177"/>
    </row>
    <row r="193" spans="1:18" s="179" customFormat="1" ht="15">
      <c r="A193" s="227"/>
      <c r="B193" s="178"/>
      <c r="J193" s="180"/>
      <c r="N193" s="177"/>
      <c r="P193" s="180"/>
      <c r="R193" s="177"/>
    </row>
    <row r="194" spans="1:18" s="179" customFormat="1" ht="15">
      <c r="A194" s="227"/>
      <c r="B194" s="178"/>
      <c r="J194" s="180"/>
      <c r="N194" s="177"/>
      <c r="P194" s="180"/>
      <c r="R194" s="177"/>
    </row>
    <row r="195" spans="1:18" s="179" customFormat="1" ht="15">
      <c r="A195" s="227"/>
      <c r="B195" s="178"/>
      <c r="J195" s="180"/>
      <c r="N195" s="177"/>
      <c r="P195" s="180"/>
      <c r="R195" s="177"/>
    </row>
    <row r="196" spans="1:18" s="179" customFormat="1" ht="15">
      <c r="A196" s="227"/>
      <c r="B196" s="178"/>
      <c r="J196" s="180"/>
      <c r="N196" s="177"/>
      <c r="P196" s="180"/>
      <c r="R196" s="177"/>
    </row>
    <row r="197" spans="1:18" s="179" customFormat="1" ht="15">
      <c r="A197" s="227"/>
      <c r="B197" s="178"/>
      <c r="J197" s="180"/>
      <c r="N197" s="177"/>
      <c r="P197" s="180"/>
      <c r="R197" s="177"/>
    </row>
    <row r="198" spans="1:18" s="179" customFormat="1" ht="15">
      <c r="A198" s="227"/>
      <c r="B198" s="178"/>
      <c r="J198" s="180"/>
      <c r="N198" s="177"/>
      <c r="P198" s="180"/>
      <c r="R198" s="177"/>
    </row>
    <row r="199" spans="1:18" s="179" customFormat="1" ht="15">
      <c r="A199" s="227"/>
      <c r="B199" s="178"/>
      <c r="J199" s="180"/>
      <c r="N199" s="177"/>
      <c r="P199" s="180"/>
      <c r="R199" s="177"/>
    </row>
    <row r="200" spans="1:18" s="179" customFormat="1" ht="15">
      <c r="A200" s="227"/>
      <c r="B200" s="178"/>
      <c r="J200" s="180"/>
      <c r="N200" s="177"/>
      <c r="P200" s="180"/>
      <c r="R200" s="177"/>
    </row>
    <row r="201" spans="1:18" s="179" customFormat="1" ht="15">
      <c r="A201" s="227"/>
      <c r="B201" s="178"/>
      <c r="J201" s="180"/>
      <c r="N201" s="177"/>
      <c r="P201" s="180"/>
      <c r="R201" s="177"/>
    </row>
    <row r="202" spans="1:18" s="179" customFormat="1" ht="15">
      <c r="A202" s="227"/>
      <c r="B202" s="178"/>
      <c r="J202" s="180"/>
      <c r="N202" s="177"/>
      <c r="P202" s="180"/>
      <c r="R202" s="177"/>
    </row>
    <row r="203" spans="1:18" s="179" customFormat="1" ht="15">
      <c r="A203" s="227"/>
      <c r="B203" s="178"/>
      <c r="J203" s="180"/>
      <c r="N203" s="177"/>
      <c r="P203" s="180"/>
      <c r="R203" s="177"/>
    </row>
    <row r="204" spans="1:18" s="179" customFormat="1" ht="15">
      <c r="A204" s="227"/>
      <c r="B204" s="178"/>
      <c r="J204" s="180"/>
      <c r="N204" s="177"/>
      <c r="P204" s="180"/>
      <c r="R204" s="177"/>
    </row>
    <row r="205" spans="1:18" s="179" customFormat="1" ht="15">
      <c r="A205" s="227"/>
      <c r="B205" s="178"/>
      <c r="J205" s="180"/>
      <c r="N205" s="177"/>
      <c r="P205" s="180"/>
      <c r="R205" s="177"/>
    </row>
    <row r="206" spans="1:18" s="179" customFormat="1" ht="15">
      <c r="A206" s="227"/>
      <c r="B206" s="178"/>
      <c r="J206" s="180"/>
      <c r="N206" s="177"/>
      <c r="P206" s="180"/>
      <c r="R206" s="177"/>
    </row>
    <row r="207" spans="1:18" s="179" customFormat="1" ht="15">
      <c r="A207" s="227"/>
      <c r="B207" s="178"/>
      <c r="J207" s="180"/>
      <c r="N207" s="177"/>
      <c r="P207" s="180"/>
      <c r="R207" s="177"/>
    </row>
    <row r="208" spans="1:18" s="179" customFormat="1" ht="15">
      <c r="A208" s="227"/>
      <c r="B208" s="178"/>
      <c r="J208" s="180"/>
      <c r="N208" s="177"/>
      <c r="P208" s="180"/>
      <c r="R208" s="177"/>
    </row>
    <row r="209" spans="1:18" s="179" customFormat="1" ht="15">
      <c r="A209" s="227"/>
      <c r="B209" s="178"/>
      <c r="J209" s="180"/>
      <c r="N209" s="177"/>
      <c r="P209" s="180"/>
      <c r="R209" s="177"/>
    </row>
    <row r="210" spans="1:18" s="179" customFormat="1" ht="15">
      <c r="A210" s="227"/>
      <c r="B210" s="178"/>
      <c r="J210" s="180"/>
      <c r="N210" s="177"/>
      <c r="P210" s="180"/>
      <c r="R210" s="177"/>
    </row>
    <row r="211" spans="1:18" s="179" customFormat="1" ht="15">
      <c r="A211" s="227"/>
      <c r="B211" s="178"/>
      <c r="J211" s="180"/>
      <c r="N211" s="177"/>
      <c r="P211" s="180"/>
      <c r="R211" s="177"/>
    </row>
    <row r="212" spans="1:18" s="179" customFormat="1" ht="15">
      <c r="A212" s="227"/>
      <c r="B212" s="178"/>
      <c r="J212" s="180"/>
      <c r="N212" s="177"/>
      <c r="P212" s="180"/>
      <c r="R212" s="177"/>
    </row>
    <row r="213" spans="1:18" s="179" customFormat="1" ht="15">
      <c r="A213" s="227"/>
      <c r="B213" s="178"/>
      <c r="J213" s="180"/>
      <c r="N213" s="177"/>
      <c r="P213" s="180"/>
      <c r="R213" s="177"/>
    </row>
    <row r="214" spans="1:18" s="179" customFormat="1" ht="15">
      <c r="A214" s="227"/>
      <c r="B214" s="178"/>
      <c r="J214" s="180"/>
      <c r="N214" s="177"/>
      <c r="P214" s="180"/>
      <c r="R214" s="177"/>
    </row>
    <row r="215" spans="1:18" s="179" customFormat="1" ht="15">
      <c r="A215" s="227"/>
      <c r="B215" s="178"/>
      <c r="J215" s="180"/>
      <c r="N215" s="177"/>
      <c r="P215" s="180"/>
      <c r="R215" s="177"/>
    </row>
    <row r="216" spans="1:18" s="179" customFormat="1" ht="15">
      <c r="A216" s="227"/>
      <c r="B216" s="178"/>
      <c r="J216" s="180"/>
      <c r="N216" s="177"/>
      <c r="P216" s="180"/>
      <c r="R216" s="177"/>
    </row>
    <row r="217" spans="1:18" s="179" customFormat="1" ht="15">
      <c r="A217" s="227"/>
      <c r="B217" s="178"/>
      <c r="J217" s="180"/>
      <c r="N217" s="177"/>
      <c r="P217" s="180"/>
      <c r="R217" s="177"/>
    </row>
    <row r="218" spans="1:18" s="179" customFormat="1" ht="15">
      <c r="A218" s="227"/>
      <c r="B218" s="178"/>
      <c r="J218" s="180"/>
      <c r="N218" s="177"/>
      <c r="P218" s="180"/>
      <c r="R218" s="177"/>
    </row>
    <row r="219" spans="1:18" s="179" customFormat="1" ht="15">
      <c r="A219" s="227"/>
      <c r="B219" s="178"/>
      <c r="J219" s="180"/>
      <c r="N219" s="177"/>
      <c r="P219" s="180"/>
      <c r="R219" s="177"/>
    </row>
    <row r="220" spans="1:18" s="179" customFormat="1" ht="15">
      <c r="A220" s="227"/>
      <c r="B220" s="178"/>
      <c r="J220" s="180"/>
      <c r="N220" s="177"/>
      <c r="P220" s="180"/>
      <c r="R220" s="177"/>
    </row>
    <row r="221" spans="1:18" s="179" customFormat="1" ht="15">
      <c r="A221" s="227"/>
      <c r="B221" s="178"/>
      <c r="J221" s="180"/>
      <c r="N221" s="177"/>
      <c r="P221" s="180"/>
      <c r="R221" s="177"/>
    </row>
    <row r="222" spans="1:18" s="179" customFormat="1" ht="15">
      <c r="A222" s="227"/>
      <c r="B222" s="178"/>
      <c r="J222" s="180"/>
      <c r="N222" s="177"/>
      <c r="P222" s="180"/>
      <c r="R222" s="177"/>
    </row>
    <row r="223" spans="1:18" s="179" customFormat="1" ht="15">
      <c r="A223" s="227"/>
      <c r="B223" s="178"/>
      <c r="J223" s="180"/>
      <c r="N223" s="177"/>
      <c r="P223" s="180"/>
      <c r="R223" s="177"/>
    </row>
    <row r="224" spans="1:18" s="179" customFormat="1" ht="15">
      <c r="A224" s="227"/>
      <c r="B224" s="178"/>
      <c r="J224" s="180"/>
      <c r="N224" s="177"/>
      <c r="P224" s="180"/>
      <c r="R224" s="177"/>
    </row>
    <row r="225" spans="1:18" s="179" customFormat="1" ht="15">
      <c r="A225" s="227"/>
      <c r="B225" s="178"/>
      <c r="J225" s="180"/>
      <c r="N225" s="177"/>
      <c r="P225" s="180"/>
      <c r="R225" s="177"/>
    </row>
    <row r="226" spans="1:18" s="179" customFormat="1" ht="15">
      <c r="A226" s="227"/>
      <c r="B226" s="178"/>
      <c r="J226" s="180"/>
      <c r="N226" s="177"/>
      <c r="P226" s="180"/>
      <c r="R226" s="177"/>
    </row>
    <row r="227" spans="1:18" s="179" customFormat="1" ht="15">
      <c r="A227" s="227"/>
      <c r="B227" s="178"/>
      <c r="J227" s="180"/>
      <c r="N227" s="177"/>
      <c r="P227" s="180"/>
      <c r="R227" s="177"/>
    </row>
    <row r="228" spans="1:18" s="179" customFormat="1" ht="15">
      <c r="A228" s="227"/>
      <c r="B228" s="178"/>
      <c r="J228" s="180"/>
      <c r="N228" s="177"/>
      <c r="P228" s="180"/>
      <c r="R228" s="177"/>
    </row>
    <row r="229" spans="1:18" s="179" customFormat="1" ht="15">
      <c r="A229" s="227"/>
      <c r="B229" s="178"/>
      <c r="J229" s="180"/>
      <c r="N229" s="177"/>
      <c r="P229" s="180"/>
      <c r="R229" s="177"/>
    </row>
    <row r="230" spans="1:18" s="179" customFormat="1" ht="15">
      <c r="A230" s="227"/>
      <c r="B230" s="178"/>
      <c r="J230" s="180"/>
      <c r="N230" s="177"/>
      <c r="P230" s="180"/>
      <c r="R230" s="177"/>
    </row>
    <row r="231" spans="1:18" s="179" customFormat="1" ht="15">
      <c r="A231" s="227"/>
      <c r="B231" s="178"/>
      <c r="J231" s="180"/>
      <c r="N231" s="177"/>
      <c r="P231" s="180"/>
      <c r="R231" s="177"/>
    </row>
    <row r="232" spans="1:18" s="179" customFormat="1" ht="15">
      <c r="A232" s="227"/>
      <c r="B232" s="178"/>
      <c r="J232" s="180"/>
      <c r="N232" s="177"/>
      <c r="P232" s="180"/>
      <c r="R232" s="177"/>
    </row>
    <row r="233" spans="1:18" s="179" customFormat="1" ht="15">
      <c r="A233" s="227"/>
      <c r="B233" s="178"/>
      <c r="J233" s="180"/>
      <c r="N233" s="177"/>
      <c r="P233" s="180"/>
      <c r="R233" s="177"/>
    </row>
    <row r="234" spans="1:18" s="179" customFormat="1" ht="15">
      <c r="A234" s="227"/>
      <c r="B234" s="178"/>
      <c r="J234" s="180"/>
      <c r="N234" s="177"/>
      <c r="P234" s="180"/>
      <c r="R234" s="177"/>
    </row>
    <row r="235" spans="1:18" s="179" customFormat="1" ht="15">
      <c r="A235" s="227"/>
      <c r="B235" s="178"/>
      <c r="J235" s="180"/>
      <c r="N235" s="177"/>
      <c r="P235" s="180"/>
      <c r="R235" s="177"/>
    </row>
    <row r="236" spans="1:18" s="179" customFormat="1" ht="15">
      <c r="A236" s="227"/>
      <c r="B236" s="178"/>
      <c r="J236" s="180"/>
      <c r="N236" s="177"/>
      <c r="P236" s="180"/>
      <c r="R236" s="177"/>
    </row>
    <row r="237" spans="1:18" s="179" customFormat="1" ht="15">
      <c r="A237" s="227"/>
      <c r="B237" s="178"/>
      <c r="J237" s="180"/>
      <c r="N237" s="177"/>
      <c r="P237" s="180"/>
      <c r="R237" s="177"/>
    </row>
    <row r="238" spans="1:18" s="179" customFormat="1" ht="15">
      <c r="A238" s="227"/>
      <c r="B238" s="178"/>
      <c r="J238" s="180"/>
      <c r="N238" s="177"/>
      <c r="P238" s="180"/>
      <c r="R238" s="177"/>
    </row>
    <row r="239" spans="1:18" s="179" customFormat="1" ht="15">
      <c r="A239" s="227"/>
      <c r="B239" s="178"/>
      <c r="J239" s="180"/>
      <c r="N239" s="177"/>
      <c r="P239" s="180"/>
      <c r="R239" s="177"/>
    </row>
    <row r="240" spans="1:18" s="179" customFormat="1" ht="15">
      <c r="A240" s="227"/>
      <c r="B240" s="178"/>
      <c r="J240" s="180"/>
      <c r="N240" s="177"/>
      <c r="P240" s="180"/>
      <c r="R240" s="177"/>
    </row>
    <row r="241" spans="1:18" s="179" customFormat="1" ht="15">
      <c r="A241" s="227"/>
      <c r="B241" s="178"/>
      <c r="J241" s="180"/>
      <c r="N241" s="177"/>
      <c r="P241" s="180"/>
      <c r="R241" s="177"/>
    </row>
    <row r="242" spans="1:18" s="179" customFormat="1" ht="15">
      <c r="A242" s="227"/>
      <c r="B242" s="178"/>
      <c r="J242" s="180"/>
      <c r="N242" s="177"/>
      <c r="P242" s="180"/>
      <c r="R242" s="177"/>
    </row>
    <row r="243" spans="1:18" s="179" customFormat="1" ht="15">
      <c r="A243" s="227"/>
      <c r="B243" s="178"/>
      <c r="J243" s="180"/>
      <c r="N243" s="177"/>
      <c r="P243" s="180"/>
      <c r="R243" s="177"/>
    </row>
    <row r="244" spans="1:18" s="179" customFormat="1" ht="15">
      <c r="A244" s="227"/>
      <c r="B244" s="178"/>
      <c r="J244" s="180"/>
      <c r="N244" s="177"/>
      <c r="P244" s="180"/>
      <c r="R244" s="177"/>
    </row>
    <row r="245" spans="1:18" s="179" customFormat="1" ht="15">
      <c r="A245" s="227"/>
      <c r="B245" s="178"/>
      <c r="J245" s="180"/>
      <c r="N245" s="177"/>
      <c r="P245" s="180"/>
      <c r="R245" s="177"/>
    </row>
    <row r="246" spans="1:18" s="179" customFormat="1" ht="15">
      <c r="A246" s="227"/>
      <c r="B246" s="178"/>
      <c r="J246" s="180"/>
      <c r="N246" s="177"/>
      <c r="P246" s="180"/>
      <c r="R246" s="177"/>
    </row>
    <row r="247" spans="1:18" s="179" customFormat="1" ht="15">
      <c r="A247" s="227"/>
      <c r="B247" s="178"/>
      <c r="J247" s="180"/>
      <c r="N247" s="177"/>
      <c r="P247" s="180"/>
      <c r="R247" s="177"/>
    </row>
    <row r="248" spans="1:18" s="179" customFormat="1" ht="15">
      <c r="A248" s="227"/>
      <c r="B248" s="178"/>
      <c r="J248" s="180"/>
      <c r="N248" s="177"/>
      <c r="P248" s="180"/>
      <c r="R248" s="177"/>
    </row>
    <row r="249" spans="1:18" s="179" customFormat="1" ht="15">
      <c r="A249" s="227"/>
      <c r="B249" s="178"/>
      <c r="J249" s="180"/>
      <c r="N249" s="177"/>
      <c r="P249" s="180"/>
      <c r="R249" s="177"/>
    </row>
    <row r="250" spans="1:18" s="179" customFormat="1" ht="15">
      <c r="A250" s="227"/>
      <c r="B250" s="178"/>
      <c r="J250" s="180"/>
      <c r="N250" s="177"/>
      <c r="P250" s="180"/>
      <c r="R250" s="177"/>
    </row>
    <row r="251" spans="1:18" s="179" customFormat="1" ht="15">
      <c r="A251" s="227"/>
      <c r="B251" s="178"/>
      <c r="J251" s="180"/>
      <c r="N251" s="177"/>
      <c r="P251" s="180"/>
      <c r="R251" s="177"/>
    </row>
    <row r="252" spans="1:18" s="179" customFormat="1" ht="15">
      <c r="A252" s="227"/>
      <c r="B252" s="178"/>
      <c r="J252" s="180"/>
      <c r="N252" s="177"/>
      <c r="P252" s="180"/>
      <c r="R252" s="177"/>
    </row>
    <row r="253" spans="1:18" s="179" customFormat="1" ht="15">
      <c r="A253" s="227"/>
      <c r="B253" s="178"/>
      <c r="J253" s="180"/>
      <c r="N253" s="177"/>
      <c r="P253" s="180"/>
      <c r="R253" s="177"/>
    </row>
    <row r="254" spans="1:18" s="179" customFormat="1" ht="15">
      <c r="A254" s="227"/>
      <c r="B254" s="178"/>
      <c r="J254" s="180"/>
      <c r="N254" s="177"/>
      <c r="P254" s="180"/>
      <c r="R254" s="177"/>
    </row>
    <row r="255" spans="1:18" s="179" customFormat="1" ht="15">
      <c r="A255" s="227"/>
      <c r="B255" s="178"/>
      <c r="J255" s="180"/>
      <c r="N255" s="177"/>
      <c r="P255" s="180"/>
      <c r="R255" s="177"/>
    </row>
    <row r="256" spans="1:18" s="179" customFormat="1" ht="15">
      <c r="A256" s="227"/>
      <c r="B256" s="178"/>
      <c r="J256" s="180"/>
      <c r="N256" s="177"/>
      <c r="P256" s="180"/>
      <c r="R256" s="177"/>
    </row>
    <row r="257" spans="1:18" s="179" customFormat="1" ht="15">
      <c r="A257" s="227"/>
      <c r="B257" s="178"/>
      <c r="J257" s="180"/>
      <c r="N257" s="177"/>
      <c r="P257" s="180"/>
      <c r="R257" s="177"/>
    </row>
    <row r="258" spans="1:18" s="179" customFormat="1" ht="15">
      <c r="A258" s="227"/>
      <c r="B258" s="178"/>
      <c r="J258" s="180"/>
      <c r="N258" s="177"/>
      <c r="P258" s="180"/>
      <c r="R258" s="177"/>
    </row>
    <row r="259" spans="1:18" s="179" customFormat="1" ht="15">
      <c r="A259" s="227"/>
      <c r="B259" s="178"/>
      <c r="J259" s="180"/>
      <c r="N259" s="177"/>
      <c r="P259" s="180"/>
      <c r="R259" s="177"/>
    </row>
    <row r="260" spans="1:18" s="179" customFormat="1" ht="15">
      <c r="A260" s="227"/>
      <c r="B260" s="178"/>
      <c r="J260" s="180"/>
      <c r="N260" s="177"/>
      <c r="P260" s="180"/>
      <c r="R260" s="177"/>
    </row>
    <row r="261" spans="1:18" s="179" customFormat="1" ht="15">
      <c r="A261" s="227"/>
      <c r="B261" s="178"/>
      <c r="J261" s="180"/>
      <c r="N261" s="177"/>
      <c r="P261" s="180"/>
      <c r="R261" s="177"/>
    </row>
    <row r="262" spans="1:18" s="179" customFormat="1" ht="15">
      <c r="A262" s="227"/>
      <c r="B262" s="178"/>
      <c r="J262" s="180"/>
      <c r="N262" s="177"/>
      <c r="P262" s="180"/>
      <c r="R262" s="177"/>
    </row>
    <row r="263" spans="1:18" s="179" customFormat="1" ht="15">
      <c r="A263" s="227"/>
      <c r="B263" s="178"/>
      <c r="J263" s="180"/>
      <c r="N263" s="177"/>
      <c r="P263" s="180"/>
      <c r="R263" s="177"/>
    </row>
    <row r="264" spans="1:18" s="179" customFormat="1" ht="15">
      <c r="A264" s="227"/>
      <c r="B264" s="178"/>
      <c r="J264" s="180"/>
      <c r="N264" s="177"/>
      <c r="P264" s="180"/>
      <c r="R264" s="177"/>
    </row>
    <row r="265" spans="1:18" s="179" customFormat="1" ht="15">
      <c r="A265" s="227"/>
      <c r="B265" s="178"/>
      <c r="J265" s="180"/>
      <c r="N265" s="177"/>
      <c r="P265" s="180"/>
      <c r="R265" s="177"/>
    </row>
    <row r="266" spans="1:18" s="179" customFormat="1" ht="15">
      <c r="A266" s="227"/>
      <c r="B266" s="178"/>
      <c r="J266" s="180"/>
      <c r="N266" s="177"/>
      <c r="P266" s="180"/>
      <c r="R266" s="177"/>
    </row>
    <row r="267" spans="1:18" s="179" customFormat="1" ht="15">
      <c r="A267" s="227"/>
      <c r="B267" s="178"/>
      <c r="J267" s="180"/>
      <c r="N267" s="177"/>
      <c r="P267" s="180"/>
      <c r="R267" s="177"/>
    </row>
    <row r="268" spans="1:18" s="179" customFormat="1" ht="15">
      <c r="A268" s="227"/>
      <c r="B268" s="178"/>
      <c r="J268" s="180"/>
      <c r="N268" s="177"/>
      <c r="P268" s="180"/>
      <c r="R268" s="177"/>
    </row>
    <row r="269" spans="1:18" s="179" customFormat="1" ht="15">
      <c r="A269" s="227"/>
      <c r="B269" s="178"/>
      <c r="J269" s="180"/>
      <c r="N269" s="177"/>
      <c r="P269" s="180"/>
      <c r="R269" s="177"/>
    </row>
  </sheetData>
  <mergeCells count="46">
    <mergeCell ref="C67:P67"/>
    <mergeCell ref="C103:P103"/>
    <mergeCell ref="C81:P81"/>
    <mergeCell ref="Q62:R62"/>
    <mergeCell ref="C84:P84"/>
    <mergeCell ref="C62:P62"/>
    <mergeCell ref="Q87:R87"/>
    <mergeCell ref="C63:P63"/>
    <mergeCell ref="C64:P64"/>
    <mergeCell ref="C82:P82"/>
    <mergeCell ref="C76:P76"/>
    <mergeCell ref="C68:P68"/>
    <mergeCell ref="C79:P79"/>
    <mergeCell ref="C80:P80"/>
    <mergeCell ref="C77:P77"/>
    <mergeCell ref="A5:P5"/>
    <mergeCell ref="A7:O7"/>
    <mergeCell ref="I25:K25"/>
    <mergeCell ref="C14:P14"/>
    <mergeCell ref="M25:O25"/>
    <mergeCell ref="C35:P35"/>
    <mergeCell ref="Q151:R151"/>
    <mergeCell ref="A153:P153"/>
    <mergeCell ref="Q109:R109"/>
    <mergeCell ref="Q142:R142"/>
    <mergeCell ref="C143:P143"/>
    <mergeCell ref="C130:P130"/>
    <mergeCell ref="C142:P142"/>
    <mergeCell ref="C112:P112"/>
    <mergeCell ref="C109:P109"/>
    <mergeCell ref="C116:P116"/>
    <mergeCell ref="A154:P154"/>
    <mergeCell ref="C150:P150"/>
    <mergeCell ref="C151:P151"/>
    <mergeCell ref="C136:P136"/>
    <mergeCell ref="C140:P140"/>
    <mergeCell ref="C106:P106"/>
    <mergeCell ref="C83:P83"/>
    <mergeCell ref="C78:P78"/>
    <mergeCell ref="C69:P69"/>
    <mergeCell ref="C70:P70"/>
    <mergeCell ref="C71:P71"/>
    <mergeCell ref="C72:P72"/>
    <mergeCell ref="C73:P73"/>
    <mergeCell ref="C74:P74"/>
    <mergeCell ref="C87:P87"/>
  </mergeCells>
  <printOptions/>
  <pageMargins left="1" right="0.51" top="0.75" bottom="0.45" header="0.5" footer="0.3"/>
  <pageSetup fitToHeight="0" fitToWidth="1" horizontalDpi="300" verticalDpi="300" orientation="portrait" paperSize="9" scale="88" r:id="rId1"/>
  <headerFooter alignWithMargins="0">
    <oddFooter>&amp;CPage &amp;P of &amp;N</oddFooter>
  </headerFooter>
  <rowBreaks count="3" manualBreakCount="3">
    <brk id="62" max="15" man="1"/>
    <brk id="103" max="15" man="1"/>
    <brk id="13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BOUSTEAD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BOUSTEAD MANAGEMENTSERVICES</dc:creator>
  <cp:keywords/>
  <dc:description/>
  <cp:lastModifiedBy>Jazmi</cp:lastModifiedBy>
  <cp:lastPrinted>2001-12-03T07:32:56Z</cp:lastPrinted>
  <dcterms:created xsi:type="dcterms:W3CDTF">1998-02-04T06:25:46Z</dcterms:created>
  <dcterms:modified xsi:type="dcterms:W3CDTF">2001-12-03T07:33:00Z</dcterms:modified>
  <cp:category/>
  <cp:version/>
  <cp:contentType/>
  <cp:contentStatus/>
</cp:coreProperties>
</file>